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CF89AA2E-37B1-48E5-89C8-E85DA95D4F10}" xr6:coauthVersionLast="36" xr6:coauthVersionMax="36" xr10:uidLastSave="{00000000-0000-0000-0000-000000000000}"/>
  <bookViews>
    <workbookView xWindow="0" yWindow="0" windowWidth="5730" windowHeight="3255" tabRatio="604" xr2:uid="{00000000-000D-0000-FFFF-FFFF00000000}"/>
  </bookViews>
  <sheets>
    <sheet name="H-11.0" sheetId="58175" r:id="rId1"/>
  </sheets>
  <definedNames>
    <definedName name="_xlnm.Print_Area" localSheetId="0">'H-11.0'!$A$1:$N$83</definedName>
  </definedNames>
  <calcPr calcId="191029"/>
</workbook>
</file>

<file path=xl/calcChain.xml><?xml version="1.0" encoding="utf-8"?>
<calcChain xmlns="http://schemas.openxmlformats.org/spreadsheetml/2006/main">
  <c r="O6" i="58175" l="1"/>
  <c r="N6" i="58175"/>
  <c r="M6" i="58175"/>
  <c r="O74" i="58175" l="1"/>
  <c r="N74" i="58175"/>
  <c r="M74" i="58175"/>
  <c r="O73" i="58175"/>
  <c r="N73" i="58175"/>
  <c r="M73" i="58175"/>
  <c r="O70" i="58175"/>
  <c r="N70" i="58175"/>
  <c r="M70" i="58175"/>
  <c r="O69" i="58175"/>
  <c r="N69" i="58175"/>
  <c r="M69" i="58175"/>
  <c r="O66" i="58175"/>
  <c r="N66" i="58175"/>
  <c r="M66" i="58175"/>
  <c r="O65" i="58175"/>
  <c r="N65" i="58175"/>
  <c r="M65" i="58175"/>
  <c r="O62" i="58175"/>
  <c r="N62" i="58175"/>
  <c r="M62" i="58175"/>
  <c r="O61" i="58175"/>
  <c r="N61" i="58175"/>
  <c r="M61" i="58175"/>
  <c r="O58" i="58175"/>
  <c r="N58" i="58175"/>
  <c r="M58" i="58175"/>
  <c r="O57" i="58175"/>
  <c r="N57" i="58175"/>
  <c r="M57" i="58175"/>
  <c r="O54" i="58175"/>
  <c r="N54" i="58175"/>
  <c r="M54" i="58175"/>
  <c r="O53" i="58175"/>
  <c r="N53" i="58175"/>
  <c r="M53" i="58175"/>
  <c r="O50" i="58175"/>
  <c r="N50" i="58175"/>
  <c r="M50" i="58175"/>
  <c r="O49" i="58175"/>
  <c r="N49" i="58175"/>
  <c r="M49" i="58175"/>
  <c r="O46" i="58175"/>
  <c r="N46" i="58175"/>
  <c r="M46" i="58175"/>
  <c r="O45" i="58175"/>
  <c r="N45" i="58175"/>
  <c r="M45" i="58175"/>
  <c r="O42" i="58175"/>
  <c r="N42" i="58175"/>
  <c r="M42" i="58175"/>
  <c r="O41" i="58175"/>
  <c r="N41" i="58175"/>
  <c r="M41" i="58175"/>
  <c r="O39" i="58175"/>
  <c r="N39" i="58175"/>
  <c r="M39" i="58175"/>
  <c r="O38" i="58175"/>
  <c r="N38" i="58175"/>
  <c r="M38" i="58175"/>
  <c r="O37" i="58175"/>
  <c r="N37" i="58175"/>
  <c r="M37" i="58175"/>
  <c r="O34" i="58175"/>
  <c r="N34" i="58175"/>
  <c r="M34" i="58175"/>
  <c r="O33" i="58175"/>
  <c r="N33" i="58175"/>
  <c r="M33" i="58175"/>
  <c r="O30" i="58175"/>
  <c r="N30" i="58175"/>
  <c r="M30" i="58175"/>
  <c r="O29" i="58175"/>
  <c r="N29" i="58175"/>
  <c r="M29" i="58175"/>
  <c r="O26" i="58175"/>
  <c r="N26" i="58175"/>
  <c r="M26" i="58175"/>
  <c r="O25" i="58175"/>
  <c r="N25" i="58175"/>
  <c r="M25" i="58175"/>
  <c r="O22" i="58175"/>
  <c r="N22" i="58175"/>
  <c r="M22" i="58175"/>
  <c r="O21" i="58175"/>
  <c r="N21" i="58175"/>
  <c r="M21" i="58175"/>
  <c r="O18" i="58175"/>
  <c r="N18" i="58175"/>
  <c r="M18" i="58175"/>
  <c r="O17" i="58175"/>
  <c r="N17" i="58175"/>
  <c r="M17" i="58175"/>
  <c r="O14" i="58175"/>
  <c r="N14" i="58175"/>
  <c r="M14" i="58175"/>
  <c r="O12" i="58175"/>
  <c r="N12" i="58175"/>
  <c r="M12" i="58175"/>
  <c r="O11" i="58175"/>
  <c r="N11" i="58175"/>
  <c r="M11" i="58175"/>
  <c r="O7" i="58175"/>
  <c r="N7" i="58175"/>
  <c r="M7" i="58175"/>
  <c r="K78" i="58175"/>
  <c r="K77" i="58175"/>
  <c r="K79" i="58175" s="1"/>
  <c r="K75" i="58175"/>
  <c r="K71" i="58175"/>
  <c r="K67" i="58175"/>
  <c r="K63" i="58175"/>
  <c r="K59" i="58175"/>
  <c r="K55" i="58175"/>
  <c r="K51" i="58175"/>
  <c r="K47" i="58175"/>
  <c r="K43" i="58175"/>
  <c r="K39" i="58175"/>
  <c r="K35" i="58175"/>
  <c r="K31" i="58175"/>
  <c r="K27" i="58175"/>
  <c r="K23" i="58175"/>
  <c r="K19" i="58175"/>
  <c r="K13" i="58175"/>
  <c r="K15" i="58175" s="1"/>
  <c r="K8" i="58175"/>
  <c r="J78" i="58175" l="1"/>
  <c r="J75" i="58175"/>
  <c r="J71" i="58175"/>
  <c r="J67" i="58175"/>
  <c r="J63" i="58175"/>
  <c r="J59" i="58175"/>
  <c r="J55" i="58175"/>
  <c r="J51" i="58175"/>
  <c r="J47" i="58175"/>
  <c r="J43" i="58175"/>
  <c r="J39" i="58175"/>
  <c r="J35" i="58175"/>
  <c r="J31" i="58175"/>
  <c r="J27" i="58175"/>
  <c r="J23" i="58175"/>
  <c r="J19" i="58175"/>
  <c r="J11" i="58175"/>
  <c r="J13" i="58175" s="1"/>
  <c r="J8" i="58175"/>
  <c r="J15" i="58175" l="1"/>
  <c r="J77" i="58175"/>
  <c r="J79" i="58175" s="1"/>
  <c r="I78" i="58175"/>
  <c r="I75" i="58175"/>
  <c r="I71" i="58175"/>
  <c r="I67" i="58175"/>
  <c r="I63" i="58175"/>
  <c r="I59" i="58175"/>
  <c r="I55" i="58175"/>
  <c r="I51" i="58175"/>
  <c r="I47" i="58175"/>
  <c r="I43" i="58175"/>
  <c r="I39" i="58175"/>
  <c r="I35" i="58175"/>
  <c r="I31" i="58175"/>
  <c r="I27" i="58175"/>
  <c r="I23" i="58175"/>
  <c r="I19" i="58175"/>
  <c r="I11" i="58175"/>
  <c r="I13" i="58175" s="1"/>
  <c r="I8" i="58175"/>
  <c r="I77" i="58175" l="1"/>
  <c r="I79" i="58175" s="1"/>
  <c r="I15" i="58175"/>
  <c r="H78" i="58175"/>
  <c r="H75" i="58175"/>
  <c r="H71" i="58175"/>
  <c r="H67" i="58175"/>
  <c r="H63" i="58175"/>
  <c r="H59" i="58175"/>
  <c r="H55" i="58175"/>
  <c r="H51" i="58175"/>
  <c r="H47" i="58175"/>
  <c r="H43" i="58175"/>
  <c r="H39" i="58175"/>
  <c r="H35" i="58175"/>
  <c r="H31" i="58175"/>
  <c r="H27" i="58175"/>
  <c r="H23" i="58175"/>
  <c r="H19" i="58175"/>
  <c r="H13" i="58175"/>
  <c r="H77" i="58175" s="1"/>
  <c r="H79" i="58175" s="1"/>
  <c r="H8" i="58175"/>
  <c r="H15" i="58175" l="1"/>
  <c r="G78" i="58175" l="1"/>
  <c r="G75" i="58175"/>
  <c r="G71" i="58175"/>
  <c r="G67" i="58175"/>
  <c r="G63" i="58175"/>
  <c r="G59" i="58175"/>
  <c r="G55" i="58175"/>
  <c r="G51" i="58175"/>
  <c r="G47" i="58175"/>
  <c r="G43" i="58175"/>
  <c r="G39" i="58175"/>
  <c r="G35" i="58175"/>
  <c r="G31" i="58175"/>
  <c r="G27" i="58175"/>
  <c r="G23" i="58175"/>
  <c r="G19" i="58175"/>
  <c r="G13" i="58175"/>
  <c r="G15" i="58175" s="1"/>
  <c r="G8" i="58175"/>
  <c r="G77" i="58175" l="1"/>
  <c r="F78" i="58175"/>
  <c r="F75" i="58175"/>
  <c r="F71" i="58175"/>
  <c r="F67" i="58175"/>
  <c r="F63" i="58175"/>
  <c r="F59" i="58175"/>
  <c r="F55" i="58175"/>
  <c r="F51" i="58175"/>
  <c r="F47" i="58175"/>
  <c r="F43" i="58175"/>
  <c r="F39" i="58175"/>
  <c r="F35" i="58175"/>
  <c r="F31" i="58175"/>
  <c r="F27" i="58175"/>
  <c r="F23" i="58175"/>
  <c r="F19" i="58175"/>
  <c r="F13" i="58175"/>
  <c r="F77" i="58175" s="1"/>
  <c r="F8" i="58175"/>
  <c r="F15" i="58175" l="1"/>
  <c r="G79" i="58175"/>
  <c r="F79" i="58175"/>
  <c r="L78" i="58175"/>
  <c r="L75" i="58175"/>
  <c r="L71" i="58175"/>
  <c r="L67" i="58175"/>
  <c r="L63" i="58175"/>
  <c r="L59" i="58175"/>
  <c r="L55" i="58175"/>
  <c r="L51" i="58175"/>
  <c r="L47" i="58175"/>
  <c r="L43" i="58175"/>
  <c r="L39" i="58175"/>
  <c r="L35" i="58175"/>
  <c r="L31" i="58175"/>
  <c r="L27" i="58175"/>
  <c r="L23" i="58175"/>
  <c r="L19" i="58175"/>
  <c r="L13" i="58175"/>
  <c r="L8" i="58175"/>
  <c r="N13" i="58175" l="1"/>
  <c r="M13" i="58175"/>
  <c r="O13" i="58175"/>
  <c r="N19" i="58175"/>
  <c r="M19" i="58175"/>
  <c r="O19" i="58175"/>
  <c r="O23" i="58175"/>
  <c r="N23" i="58175"/>
  <c r="M23" i="58175"/>
  <c r="O43" i="58175"/>
  <c r="N43" i="58175"/>
  <c r="M43" i="58175"/>
  <c r="M47" i="58175"/>
  <c r="O47" i="58175"/>
  <c r="N47" i="58175"/>
  <c r="O51" i="58175"/>
  <c r="N51" i="58175"/>
  <c r="M51" i="58175"/>
  <c r="M55" i="58175"/>
  <c r="N55" i="58175"/>
  <c r="O55" i="58175"/>
  <c r="O59" i="58175"/>
  <c r="N59" i="58175"/>
  <c r="M59" i="58175"/>
  <c r="M63" i="58175"/>
  <c r="O63" i="58175"/>
  <c r="N63" i="58175"/>
  <c r="O67" i="58175"/>
  <c r="N67" i="58175"/>
  <c r="M67" i="58175"/>
  <c r="M71" i="58175"/>
  <c r="O71" i="58175"/>
  <c r="N71" i="58175"/>
  <c r="O75" i="58175"/>
  <c r="N75" i="58175"/>
  <c r="M75" i="58175"/>
  <c r="N35" i="58175"/>
  <c r="M35" i="58175"/>
  <c r="O35" i="58175"/>
  <c r="M31" i="58175"/>
  <c r="O31" i="58175"/>
  <c r="N31" i="58175"/>
  <c r="M78" i="58175"/>
  <c r="O78" i="58175"/>
  <c r="N78" i="58175"/>
  <c r="N27" i="58175"/>
  <c r="O27" i="58175"/>
  <c r="M27" i="58175"/>
  <c r="N8" i="58175"/>
  <c r="M8" i="58175"/>
  <c r="O8" i="58175"/>
  <c r="L77" i="58175"/>
  <c r="L15" i="58175"/>
  <c r="D78" i="58175"/>
  <c r="D75" i="58175"/>
  <c r="D71" i="58175"/>
  <c r="D67" i="58175"/>
  <c r="D63" i="58175"/>
  <c r="D59" i="58175"/>
  <c r="D55" i="58175"/>
  <c r="D51" i="58175"/>
  <c r="D47" i="58175"/>
  <c r="D43" i="58175"/>
  <c r="D39" i="58175"/>
  <c r="D35" i="58175"/>
  <c r="D31" i="58175"/>
  <c r="D27" i="58175"/>
  <c r="D23" i="58175"/>
  <c r="D19" i="58175"/>
  <c r="D13" i="58175"/>
  <c r="D77" i="58175" s="1"/>
  <c r="D8" i="58175"/>
  <c r="O15" i="58175" l="1"/>
  <c r="N15" i="58175"/>
  <c r="M15" i="58175"/>
  <c r="M77" i="58175"/>
  <c r="O77" i="58175"/>
  <c r="N77" i="58175"/>
  <c r="D15" i="58175"/>
  <c r="L79" i="58175"/>
  <c r="D79" i="58175"/>
  <c r="C78" i="58175"/>
  <c r="E78" i="58175"/>
  <c r="E59" i="58175"/>
  <c r="C59" i="58175"/>
  <c r="E55" i="58175"/>
  <c r="C55" i="58175"/>
  <c r="E51" i="58175"/>
  <c r="C51" i="58175"/>
  <c r="E67" i="58175"/>
  <c r="C67" i="58175"/>
  <c r="E63" i="58175"/>
  <c r="C63" i="58175"/>
  <c r="E71" i="58175"/>
  <c r="C71" i="58175"/>
  <c r="E47" i="58175"/>
  <c r="C47" i="58175"/>
  <c r="E43" i="58175"/>
  <c r="C43" i="58175"/>
  <c r="E23" i="58175"/>
  <c r="C23" i="58175"/>
  <c r="E13" i="58175"/>
  <c r="C13" i="58175"/>
  <c r="E19" i="58175"/>
  <c r="E75" i="58175"/>
  <c r="E39" i="58175"/>
  <c r="E35" i="58175"/>
  <c r="E31" i="58175"/>
  <c r="E27" i="58175"/>
  <c r="E8" i="58175"/>
  <c r="C75" i="58175"/>
  <c r="C39" i="58175"/>
  <c r="C35" i="58175"/>
  <c r="C31" i="58175"/>
  <c r="C19" i="58175"/>
  <c r="C27" i="58175"/>
  <c r="C8" i="58175"/>
  <c r="O79" i="58175" l="1"/>
  <c r="N79" i="58175"/>
  <c r="M79" i="58175"/>
  <c r="C15" i="58175"/>
  <c r="E77" i="58175"/>
  <c r="C77" i="58175"/>
  <c r="E15" i="58175"/>
  <c r="C79" i="58175" l="1"/>
  <c r="E79" i="58175"/>
</calcChain>
</file>

<file path=xl/sharedStrings.xml><?xml version="1.0" encoding="utf-8"?>
<sst xmlns="http://schemas.openxmlformats.org/spreadsheetml/2006/main" count="95" uniqueCount="45">
  <si>
    <t xml:space="preserve"> </t>
  </si>
  <si>
    <t>Subtotal</t>
  </si>
  <si>
    <t>GRAND TOTAL</t>
  </si>
  <si>
    <t>Full-Time</t>
  </si>
  <si>
    <t>Part-Time</t>
  </si>
  <si>
    <t>TOTALS</t>
  </si>
  <si>
    <t>Category/Status</t>
  </si>
  <si>
    <t>Faculty</t>
  </si>
  <si>
    <t>Tenured/Tenure-Track</t>
  </si>
  <si>
    <t>Full-Time Faculty</t>
  </si>
  <si>
    <t>Non-Tenure Track</t>
  </si>
  <si>
    <t>Fall 2013</t>
  </si>
  <si>
    <t>Fall 2014</t>
  </si>
  <si>
    <t>Part-Time Non-Tenure Track Faculty</t>
  </si>
  <si>
    <t>Research</t>
  </si>
  <si>
    <t>Number of Employees by Occupational Category and Status</t>
  </si>
  <si>
    <t>Graduate Assistants - Teaching</t>
  </si>
  <si>
    <t>Librarians</t>
  </si>
  <si>
    <t>Library Technicians</t>
  </si>
  <si>
    <t>Sales &amp; Related Occupations</t>
  </si>
  <si>
    <t>Management Occupations</t>
  </si>
  <si>
    <t>Business &amp; Financial Operations Occupations</t>
  </si>
  <si>
    <t>Computer, Engineering &amp; Sciences Occupations</t>
  </si>
  <si>
    <t>Community, Social Service, Legal, Arts, Design, Entertainment, Sports &amp; Media Occupations</t>
  </si>
  <si>
    <t>Archivists, Curators &amp; Museum Technicians</t>
  </si>
  <si>
    <t>Student and Academic Affairs &amp; Other Education Services Occupations</t>
  </si>
  <si>
    <t>Healthcare Practitioners &amp; Technical Occupations</t>
  </si>
  <si>
    <t>Service Occupations</t>
  </si>
  <si>
    <t>Office &amp; Administrative Support Occupations</t>
  </si>
  <si>
    <t>Natural Resources, Construction &amp; Maintenance Occupations</t>
  </si>
  <si>
    <t>Production, Transportation &amp; Material Moving Occupations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</si>
  <si>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</si>
  <si>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</si>
  <si>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</si>
  <si>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</si>
  <si>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</si>
  <si>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</si>
  <si>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</si>
  <si>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</si>
  <si>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1-Yr Change 2021-2022</t>
  </si>
  <si>
    <t>% Change 21 to 22</t>
  </si>
  <si>
    <t>5-Yr Change 2017-2022</t>
  </si>
  <si>
    <t>Fall 2017 - 2022</t>
  </si>
  <si>
    <r>
      <t>Notes</t>
    </r>
    <r>
      <rPr>
        <sz val="10"/>
        <rFont val="Arial"/>
        <family val="2"/>
      </rPr>
      <t>: Principal Occupational Assignment codes were reassigned in 2013</t>
    </r>
  </si>
  <si>
    <r>
      <t xml:space="preserve">Source: </t>
    </r>
    <r>
      <rPr>
        <sz val="10"/>
        <rFont val="Arial"/>
        <family val="2"/>
      </rPr>
      <t xml:space="preserve"> EDS file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</si>
</sst>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2" x14ac:knownFonts="1">
    <font>
      <sz val="8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2" borderId="0" xfId="0" applyFill="1"/>
    <xf numFmtId="0" fontId="3" fillId="2" borderId="0" xfId="1" applyFont="1" applyFill="1"/>
    <xf numFmtId="0" fontId="1" fillId="2" borderId="0" xfId="1" applyFont="1" applyFill="1"/>
    <xf numFmtId="0" fontId="2" fillId="3" borderId="0" xfId="1" applyFont="1" applyFill="1" applyBorder="1"/>
    <xf numFmtId="0" fontId="4" fillId="2" borderId="0" xfId="1" quotePrefix="1" applyFont="1" applyFill="1" applyBorder="1" applyAlignment="1">
      <alignment horizontal="center"/>
    </xf>
    <xf numFmtId="41" fontId="6" fillId="0" borderId="1" xfId="1" applyNumberFormat="1" applyFont="1" applyFill="1" applyBorder="1"/>
    <xf numFmtId="41" fontId="7" fillId="6" borderId="1" xfId="1" applyNumberFormat="1" applyFont="1" applyFill="1" applyBorder="1"/>
    <xf numFmtId="164" fontId="8" fillId="4" borderId="1" xfId="0" applyNumberFormat="1" applyFont="1" applyFill="1" applyBorder="1"/>
    <xf numFmtId="41" fontId="8" fillId="4" borderId="1" xfId="0" applyNumberFormat="1" applyFont="1" applyFill="1" applyBorder="1"/>
    <xf numFmtId="41" fontId="8" fillId="7" borderId="4" xfId="1" applyNumberFormat="1" applyFont="1" applyFill="1" applyBorder="1"/>
    <xf numFmtId="0" fontId="5" fillId="3" borderId="1" xfId="1" applyFont="1" applyFill="1" applyBorder="1"/>
    <xf numFmtId="0" fontId="7" fillId="7" borderId="1" xfId="1" applyFont="1" applyFill="1" applyBorder="1"/>
    <xf numFmtId="41" fontId="7" fillId="5" borderId="1" xfId="1" applyNumberFormat="1" applyFont="1" applyFill="1" applyBorder="1"/>
    <xf numFmtId="0" fontId="2" fillId="3" borderId="0" xfId="1" applyFont="1" applyFill="1"/>
    <xf numFmtId="164" fontId="8" fillId="4" borderId="5" xfId="0" applyNumberFormat="1" applyFont="1" applyFill="1" applyBorder="1"/>
    <xf numFmtId="0" fontId="2" fillId="2" borderId="0" xfId="1" applyFont="1" applyFill="1"/>
    <xf numFmtId="41" fontId="8" fillId="4" borderId="3" xfId="0" applyNumberFormat="1" applyFont="1" applyFill="1" applyBorder="1"/>
    <xf numFmtId="164" fontId="8" fillId="4" borderId="3" xfId="0" applyNumberFormat="1" applyFont="1" applyFill="1" applyBorder="1"/>
    <xf numFmtId="1" fontId="8" fillId="4" borderId="1" xfId="0" applyNumberFormat="1" applyFont="1" applyFill="1" applyBorder="1"/>
    <xf numFmtId="0" fontId="6" fillId="0" borderId="1" xfId="1" applyFont="1" applyFill="1" applyBorder="1"/>
    <xf numFmtId="41" fontId="6" fillId="0" borderId="3" xfId="1" applyNumberFormat="1" applyFont="1" applyFill="1" applyBorder="1"/>
    <xf numFmtId="41" fontId="8" fillId="0" borderId="4" xfId="1" applyNumberFormat="1" applyFont="1" applyFill="1" applyBorder="1"/>
    <xf numFmtId="1" fontId="8" fillId="4" borderId="5" xfId="0" applyNumberFormat="1" applyFont="1" applyFill="1" applyBorder="1"/>
    <xf numFmtId="164" fontId="8" fillId="4" borderId="7" xfId="0" applyNumberFormat="1" applyFont="1" applyFill="1" applyBorder="1"/>
    <xf numFmtId="1" fontId="8" fillId="4" borderId="4" xfId="0" applyNumberFormat="1" applyFont="1" applyFill="1" applyBorder="1"/>
    <xf numFmtId="41" fontId="6" fillId="0" borderId="5" xfId="1" applyNumberFormat="1" applyFont="1" applyFill="1" applyBorder="1"/>
    <xf numFmtId="41" fontId="7" fillId="6" borderId="5" xfId="1" applyNumberFormat="1" applyFont="1" applyFill="1" applyBorder="1"/>
    <xf numFmtId="41" fontId="6" fillId="0" borderId="8" xfId="1" applyNumberFormat="1" applyFont="1" applyFill="1" applyBorder="1"/>
    <xf numFmtId="1" fontId="8" fillId="4" borderId="8" xfId="0" applyNumberFormat="1" applyFont="1" applyFill="1" applyBorder="1"/>
    <xf numFmtId="164" fontId="8" fillId="4" borderId="8" xfId="0" applyNumberFormat="1" applyFont="1" applyFill="1" applyBorder="1"/>
    <xf numFmtId="0" fontId="7" fillId="9" borderId="1" xfId="1" applyFont="1" applyFill="1" applyBorder="1"/>
    <xf numFmtId="41" fontId="8" fillId="9" borderId="4" xfId="1" applyNumberFormat="1" applyFont="1" applyFill="1" applyBorder="1"/>
    <xf numFmtId="41" fontId="6" fillId="8" borderId="1" xfId="1" applyNumberFormat="1" applyFont="1" applyFill="1" applyBorder="1"/>
    <xf numFmtId="41" fontId="6" fillId="8" borderId="5" xfId="1" applyNumberFormat="1" applyFont="1" applyFill="1" applyBorder="1"/>
    <xf numFmtId="41" fontId="6" fillId="10" borderId="1" xfId="1" applyNumberFormat="1" applyFont="1" applyFill="1" applyBorder="1"/>
    <xf numFmtId="41" fontId="6" fillId="8" borderId="8" xfId="1" applyNumberFormat="1" applyFont="1" applyFill="1" applyBorder="1"/>
    <xf numFmtId="41" fontId="6" fillId="10" borderId="3" xfId="1" applyNumberFormat="1" applyFont="1" applyFill="1" applyBorder="1"/>
    <xf numFmtId="0" fontId="6" fillId="9" borderId="1" xfId="1" applyFont="1" applyFill="1" applyBorder="1"/>
    <xf numFmtId="0" fontId="8" fillId="0" borderId="9" xfId="1" applyFont="1" applyFill="1" applyBorder="1" applyAlignment="1">
      <alignment horizontal="center" wrapText="1"/>
    </xf>
    <xf numFmtId="0" fontId="8" fillId="8" borderId="9" xfId="1" applyFont="1" applyFill="1" applyBorder="1" applyAlignment="1">
      <alignment horizontal="center" wrapText="1"/>
    </xf>
    <xf numFmtId="0" fontId="8" fillId="6" borderId="9" xfId="1" applyFont="1" applyFill="1" applyBorder="1" applyAlignment="1">
      <alignment horizontal="center" wrapText="1"/>
    </xf>
    <xf numFmtId="0" fontId="8" fillId="4" borderId="9" xfId="1" applyFont="1" applyFill="1" applyBorder="1" applyAlignment="1">
      <alignment horizontal="center" wrapText="1"/>
    </xf>
    <xf numFmtId="0" fontId="8" fillId="8" borderId="10" xfId="1" applyFont="1" applyFill="1" applyBorder="1" applyAlignment="1">
      <alignment horizontal="center" wrapText="1"/>
    </xf>
    <xf numFmtId="0" fontId="6" fillId="9" borderId="11" xfId="1" applyFont="1" applyFill="1" applyBorder="1"/>
    <xf numFmtId="41" fontId="6" fillId="8" borderId="11" xfId="1" applyNumberFormat="1" applyFont="1" applyFill="1" applyBorder="1"/>
    <xf numFmtId="41" fontId="6" fillId="8" borderId="12" xfId="1" applyNumberFormat="1" applyFont="1" applyFill="1" applyBorder="1"/>
    <xf numFmtId="41" fontId="6" fillId="10" borderId="11" xfId="1" applyNumberFormat="1" applyFont="1" applyFill="1" applyBorder="1"/>
    <xf numFmtId="41" fontId="6" fillId="8" borderId="14" xfId="1" applyNumberFormat="1" applyFont="1" applyFill="1" applyBorder="1"/>
    <xf numFmtId="41" fontId="6" fillId="10" borderId="15" xfId="1" applyNumberFormat="1" applyFont="1" applyFill="1" applyBorder="1"/>
    <xf numFmtId="41" fontId="8" fillId="9" borderId="16" xfId="1" applyNumberFormat="1" applyFont="1" applyFill="1" applyBorder="1"/>
    <xf numFmtId="0" fontId="8" fillId="8" borderId="17" xfId="1" applyFont="1" applyFill="1" applyBorder="1" applyAlignment="1">
      <alignment horizontal="center" wrapText="1"/>
    </xf>
    <xf numFmtId="0" fontId="6" fillId="9" borderId="18" xfId="1" applyFont="1" applyFill="1" applyBorder="1"/>
    <xf numFmtId="41" fontId="6" fillId="8" borderId="18" xfId="1" applyNumberFormat="1" applyFont="1" applyFill="1" applyBorder="1"/>
    <xf numFmtId="41" fontId="6" fillId="8" borderId="19" xfId="1" applyNumberFormat="1" applyFont="1" applyFill="1" applyBorder="1"/>
    <xf numFmtId="41" fontId="6" fillId="10" borderId="18" xfId="1" applyNumberFormat="1" applyFont="1" applyFill="1" applyBorder="1"/>
    <xf numFmtId="41" fontId="6" fillId="8" borderId="21" xfId="1" applyNumberFormat="1" applyFont="1" applyFill="1" applyBorder="1"/>
    <xf numFmtId="41" fontId="6" fillId="10" borderId="22" xfId="1" applyNumberFormat="1" applyFont="1" applyFill="1" applyBorder="1"/>
    <xf numFmtId="41" fontId="8" fillId="9" borderId="23" xfId="1" applyNumberFormat="1" applyFont="1" applyFill="1" applyBorder="1"/>
    <xf numFmtId="0" fontId="8" fillId="8" borderId="24" xfId="1" applyFont="1" applyFill="1" applyBorder="1" applyAlignment="1">
      <alignment horizontal="center" wrapText="1"/>
    </xf>
    <xf numFmtId="0" fontId="7" fillId="9" borderId="25" xfId="1" applyFont="1" applyFill="1" applyBorder="1"/>
    <xf numFmtId="41" fontId="6" fillId="8" borderId="25" xfId="1" applyNumberFormat="1" applyFont="1" applyFill="1" applyBorder="1"/>
    <xf numFmtId="41" fontId="6" fillId="8" borderId="26" xfId="1" applyNumberFormat="1" applyFont="1" applyFill="1" applyBorder="1"/>
    <xf numFmtId="41" fontId="6" fillId="10" borderId="25" xfId="1" applyNumberFormat="1" applyFont="1" applyFill="1" applyBorder="1"/>
    <xf numFmtId="41" fontId="6" fillId="8" borderId="28" xfId="1" applyNumberFormat="1" applyFont="1" applyFill="1" applyBorder="1"/>
    <xf numFmtId="41" fontId="6" fillId="10" borderId="29" xfId="1" applyNumberFormat="1" applyFont="1" applyFill="1" applyBorder="1"/>
    <xf numFmtId="41" fontId="8" fillId="9" borderId="30" xfId="1" applyNumberFormat="1" applyFont="1" applyFill="1" applyBorder="1"/>
    <xf numFmtId="0" fontId="5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"/>
    </xf>
    <xf numFmtId="0" fontId="8" fillId="3" borderId="9" xfId="1" applyFont="1" applyFill="1" applyBorder="1" applyAlignment="1">
      <alignment horizontal="center" wrapText="1"/>
    </xf>
    <xf numFmtId="0" fontId="6" fillId="2" borderId="0" xfId="1" applyFont="1" applyFill="1"/>
    <xf numFmtId="0" fontId="1" fillId="5" borderId="1" xfId="1" applyFont="1" applyFill="1" applyBorder="1"/>
    <xf numFmtId="0" fontId="1" fillId="2" borderId="1" xfId="1" applyFont="1" applyFill="1" applyBorder="1"/>
    <xf numFmtId="0" fontId="3" fillId="2" borderId="1" xfId="1" applyFont="1" applyFill="1" applyBorder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2"/>
    </xf>
    <xf numFmtId="0" fontId="6" fillId="2" borderId="8" xfId="1" applyFont="1" applyFill="1" applyBorder="1" applyAlignment="1">
      <alignment horizontal="left" indent="1"/>
    </xf>
    <xf numFmtId="0" fontId="1" fillId="5" borderId="3" xfId="1" applyFont="1" applyFill="1" applyBorder="1"/>
    <xf numFmtId="0" fontId="1" fillId="5" borderId="1" xfId="1" applyFont="1" applyFill="1" applyBorder="1" applyAlignment="1">
      <alignment wrapText="1"/>
    </xf>
    <xf numFmtId="0" fontId="10" fillId="5" borderId="1" xfId="1" applyFont="1" applyFill="1" applyBorder="1"/>
    <xf numFmtId="0" fontId="3" fillId="4" borderId="1" xfId="1" applyFont="1" applyFill="1" applyBorder="1" applyAlignment="1">
      <alignment horizontal="left" indent="1"/>
    </xf>
    <xf numFmtId="41" fontId="2" fillId="2" borderId="0" xfId="1" applyNumberFormat="1" applyFont="1" applyFill="1"/>
    <xf numFmtId="0" fontId="8" fillId="7" borderId="6" xfId="1" applyFont="1" applyFill="1" applyBorder="1"/>
    <xf numFmtId="0" fontId="2" fillId="2" borderId="0" xfId="1" applyFont="1" applyFill="1" applyBorder="1"/>
    <xf numFmtId="0" fontId="5" fillId="2" borderId="0" xfId="1" applyFont="1" applyFill="1" applyBorder="1"/>
    <xf numFmtId="0" fontId="3" fillId="3" borderId="0" xfId="1" applyFont="1" applyFill="1" applyBorder="1"/>
    <xf numFmtId="0" fontId="3" fillId="2" borderId="0" xfId="1" applyFont="1" applyFill="1" applyBorder="1"/>
    <xf numFmtId="0" fontId="11" fillId="2" borderId="0" xfId="1" applyFont="1" applyFill="1" applyBorder="1"/>
    <xf numFmtId="41" fontId="2" fillId="3" borderId="0" xfId="1" applyNumberFormat="1" applyFont="1" applyFill="1"/>
    <xf numFmtId="0" fontId="1" fillId="11" borderId="2" xfId="1" applyFont="1" applyFill="1" applyBorder="1" applyAlignment="1">
      <alignment horizontal="left" indent="2"/>
    </xf>
    <xf numFmtId="41" fontId="6" fillId="12" borderId="2" xfId="1" applyNumberFormat="1" applyFont="1" applyFill="1" applyBorder="1"/>
    <xf numFmtId="41" fontId="6" fillId="13" borderId="2" xfId="1" applyNumberFormat="1" applyFont="1" applyFill="1" applyBorder="1"/>
    <xf numFmtId="41" fontId="6" fillId="13" borderId="13" xfId="1" applyNumberFormat="1" applyFont="1" applyFill="1" applyBorder="1"/>
    <xf numFmtId="41" fontId="6" fillId="13" borderId="27" xfId="1" applyNumberFormat="1" applyFont="1" applyFill="1" applyBorder="1"/>
    <xf numFmtId="41" fontId="6" fillId="13" borderId="20" xfId="1" applyNumberFormat="1" applyFont="1" applyFill="1" applyBorder="1"/>
    <xf numFmtId="1" fontId="8" fillId="13" borderId="2" xfId="0" applyNumberFormat="1" applyFont="1" applyFill="1" applyBorder="1"/>
    <xf numFmtId="164" fontId="8" fillId="13" borderId="2" xfId="0" applyNumberFormat="1" applyFont="1" applyFill="1" applyBorder="1"/>
    <xf numFmtId="0" fontId="1" fillId="11" borderId="8" xfId="1" applyFont="1" applyFill="1" applyBorder="1" applyAlignment="1">
      <alignment horizontal="left" indent="4"/>
    </xf>
    <xf numFmtId="41" fontId="6" fillId="12" borderId="8" xfId="1" applyNumberFormat="1" applyFont="1" applyFill="1" applyBorder="1"/>
    <xf numFmtId="41" fontId="6" fillId="13" borderId="8" xfId="1" applyNumberFormat="1" applyFont="1" applyFill="1" applyBorder="1"/>
    <xf numFmtId="41" fontId="6" fillId="13" borderId="14" xfId="1" applyNumberFormat="1" applyFont="1" applyFill="1" applyBorder="1"/>
    <xf numFmtId="41" fontId="6" fillId="13" borderId="28" xfId="1" applyNumberFormat="1" applyFont="1" applyFill="1" applyBorder="1"/>
    <xf numFmtId="41" fontId="6" fillId="13" borderId="21" xfId="1" applyNumberFormat="1" applyFont="1" applyFill="1" applyBorder="1"/>
    <xf numFmtId="1" fontId="8" fillId="13" borderId="8" xfId="0" applyNumberFormat="1" applyFont="1" applyFill="1" applyBorder="1"/>
    <xf numFmtId="164" fontId="8" fillId="13" borderId="8" xfId="0" applyNumberFormat="1" applyFont="1" applyFill="1" applyBorder="1"/>
    <xf numFmtId="41" fontId="6" fillId="12" borderId="2" xfId="1" applyNumberFormat="1" applyFont="1" applyFill="1" applyBorder="1" applyAlignment="1">
      <alignment horizontal="right"/>
    </xf>
    <xf numFmtId="41" fontId="6" fillId="13" borderId="2" xfId="1" applyNumberFormat="1" applyFont="1" applyFill="1" applyBorder="1" applyAlignment="1">
      <alignment horizontal="right"/>
    </xf>
    <xf numFmtId="41" fontId="6" fillId="13" borderId="13" xfId="1" applyNumberFormat="1" applyFont="1" applyFill="1" applyBorder="1" applyAlignment="1">
      <alignment horizontal="right"/>
    </xf>
    <xf numFmtId="41" fontId="6" fillId="13" borderId="27" xfId="1" applyNumberFormat="1" applyFont="1" applyFill="1" applyBorder="1" applyAlignment="1">
      <alignment horizontal="right"/>
    </xf>
    <xf numFmtId="41" fontId="6" fillId="13" borderId="20" xfId="1" applyNumberFormat="1" applyFont="1" applyFill="1" applyBorder="1" applyAlignment="1">
      <alignment horizontal="right"/>
    </xf>
    <xf numFmtId="41" fontId="7" fillId="14" borderId="2" xfId="1" applyNumberFormat="1" applyFont="1" applyFill="1" applyBorder="1"/>
    <xf numFmtId="41" fontId="7" fillId="15" borderId="1" xfId="1" applyNumberFormat="1" applyFont="1" applyFill="1" applyBorder="1"/>
    <xf numFmtId="41" fontId="7" fillId="14" borderId="1" xfId="1" applyNumberFormat="1" applyFont="1" applyFill="1" applyBorder="1"/>
    <xf numFmtId="41" fontId="7" fillId="14" borderId="8" xfId="1" applyNumberFormat="1" applyFont="1" applyFill="1" applyBorder="1"/>
    <xf numFmtId="41" fontId="7" fillId="15" borderId="3" xfId="1" applyNumberFormat="1" applyFont="1" applyFill="1" applyBorder="1"/>
    <xf numFmtId="41" fontId="7" fillId="14" borderId="5" xfId="1" applyNumberFormat="1" applyFont="1" applyFill="1" applyBorder="1"/>
    <xf numFmtId="41" fontId="7" fillId="14" borderId="2" xfId="1" applyNumberFormat="1" applyFont="1" applyFill="1" applyBorder="1" applyAlignment="1">
      <alignment horizontal="right"/>
    </xf>
  </cellXfs>
  <cellStyles count="2">
    <cellStyle name="Normal" xfId="0" builtinId="0"/>
    <cellStyle name="Normal_62X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"/>
  <sheetViews>
    <sheetView showGridLines="0" tabSelected="1" zoomScaleNormal="100" zoomScaleSheetLayoutView="100" workbookViewId="0">
      <selection activeCell="N22" sqref="N22"/>
    </sheetView>
  </sheetViews>
  <sheetFormatPr defaultColWidth="10.6640625" defaultRowHeight="9" x14ac:dyDescent="0.15"/>
  <cols>
    <col min="1" max="1" width="1.5" style="15" customWidth="1"/>
    <col min="2" max="2" width="39.6640625" style="15" customWidth="1"/>
    <col min="3" max="6" width="10.5" style="13" hidden="1" customWidth="1"/>
    <col min="7" max="12" width="10.5" style="13" bestFit="1" customWidth="1"/>
    <col min="13" max="13" width="11.1640625" style="13" customWidth="1"/>
    <col min="14" max="14" width="9.5" style="15" customWidth="1"/>
    <col min="15" max="15" width="11.6640625" style="13" customWidth="1"/>
    <col min="16" max="16" width="14.33203125" style="15" customWidth="1"/>
    <col min="17" max="17" width="5.1640625" style="15" bestFit="1" customWidth="1"/>
    <col min="18" max="16384" width="10.6640625" style="15"/>
  </cols>
  <sheetData>
    <row r="1" spans="2:17" ht="15.75" customHeight="1" x14ac:dyDescent="0.2">
      <c r="B1" s="66" t="s">
        <v>15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2:17" ht="13.5" customHeight="1" x14ac:dyDescent="0.25">
      <c r="B2" s="68" t="s">
        <v>42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7"/>
    </row>
    <row r="3" spans="2:17" ht="12.75" x14ac:dyDescent="0.2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2"/>
      <c r="Q3" s="2"/>
    </row>
    <row r="4" spans="2:17" s="70" customFormat="1" ht="36" x14ac:dyDescent="0.2">
      <c r="B4" s="69" t="s">
        <v>6</v>
      </c>
      <c r="C4" s="38" t="s">
        <v>11</v>
      </c>
      <c r="D4" s="39" t="s">
        <v>12</v>
      </c>
      <c r="E4" s="39" t="s">
        <v>31</v>
      </c>
      <c r="F4" s="42" t="s">
        <v>32</v>
      </c>
      <c r="G4" s="58" t="s">
        <v>33</v>
      </c>
      <c r="H4" s="50" t="s">
        <v>34</v>
      </c>
      <c r="I4" s="39" t="s">
        <v>35</v>
      </c>
      <c r="J4" s="39" t="s">
        <v>36</v>
      </c>
      <c r="K4" s="39" t="s">
        <v>37</v>
      </c>
      <c r="L4" s="40" t="s">
        <v>38</v>
      </c>
      <c r="M4" s="41" t="s">
        <v>39</v>
      </c>
      <c r="N4" s="41" t="s">
        <v>40</v>
      </c>
      <c r="O4" s="41" t="s">
        <v>41</v>
      </c>
    </row>
    <row r="5" spans="2:17" ht="12.75" x14ac:dyDescent="0.2">
      <c r="B5" s="71" t="s">
        <v>20</v>
      </c>
      <c r="C5" s="19"/>
      <c r="D5" s="30"/>
      <c r="E5" s="37"/>
      <c r="F5" s="43"/>
      <c r="G5" s="59"/>
      <c r="H5" s="51"/>
      <c r="I5" s="30"/>
      <c r="J5" s="37"/>
      <c r="K5" s="37"/>
      <c r="L5" s="11"/>
      <c r="M5" s="10"/>
      <c r="N5" s="72"/>
      <c r="O5" s="10"/>
    </row>
    <row r="6" spans="2:17" ht="12" x14ac:dyDescent="0.2">
      <c r="B6" s="73" t="s">
        <v>3</v>
      </c>
      <c r="C6" s="5">
        <v>106</v>
      </c>
      <c r="D6" s="32">
        <v>102</v>
      </c>
      <c r="E6" s="32">
        <v>108</v>
      </c>
      <c r="F6" s="44">
        <v>112</v>
      </c>
      <c r="G6" s="60">
        <v>117</v>
      </c>
      <c r="H6" s="52">
        <v>129</v>
      </c>
      <c r="I6" s="32">
        <v>137</v>
      </c>
      <c r="J6" s="32">
        <v>137</v>
      </c>
      <c r="K6" s="32">
        <v>137</v>
      </c>
      <c r="L6" s="6">
        <v>147</v>
      </c>
      <c r="M6" s="18">
        <f>L6-K6</f>
        <v>10</v>
      </c>
      <c r="N6" s="7">
        <f>IF(L6&gt;20,(L6-K6)/K6,0)</f>
        <v>7.2992700729927001E-2</v>
      </c>
      <c r="O6" s="18">
        <f>L6-G6</f>
        <v>30</v>
      </c>
      <c r="P6" s="15" t="s">
        <v>0</v>
      </c>
    </row>
    <row r="7" spans="2:17" ht="12" x14ac:dyDescent="0.2">
      <c r="B7" s="74" t="s">
        <v>4</v>
      </c>
      <c r="C7" s="25">
        <v>0</v>
      </c>
      <c r="D7" s="33">
        <v>2</v>
      </c>
      <c r="E7" s="33">
        <v>1</v>
      </c>
      <c r="F7" s="45">
        <v>0</v>
      </c>
      <c r="G7" s="61">
        <v>2</v>
      </c>
      <c r="H7" s="53">
        <v>0</v>
      </c>
      <c r="I7" s="33">
        <v>1</v>
      </c>
      <c r="J7" s="33">
        <v>0</v>
      </c>
      <c r="K7" s="33">
        <v>0</v>
      </c>
      <c r="L7" s="26">
        <v>0</v>
      </c>
      <c r="M7" s="22">
        <f t="shared" ref="M7:M8" si="0">L7-K7</f>
        <v>0</v>
      </c>
      <c r="N7" s="14">
        <f t="shared" ref="N7:N8" si="1">IF(L7&gt;20,(L7-K7)/K7,0)</f>
        <v>0</v>
      </c>
      <c r="O7" s="22">
        <f t="shared" ref="O7:O8" si="2">L7-G7</f>
        <v>-2</v>
      </c>
    </row>
    <row r="8" spans="2:17" ht="12.75" x14ac:dyDescent="0.2">
      <c r="B8" s="90" t="s">
        <v>1</v>
      </c>
      <c r="C8" s="91">
        <f t="shared" ref="C8:E8" si="3">SUM(C6:C7)</f>
        <v>106</v>
      </c>
      <c r="D8" s="92">
        <f t="shared" ref="D8" si="4">SUM(D6:D7)</f>
        <v>104</v>
      </c>
      <c r="E8" s="92">
        <f t="shared" si="3"/>
        <v>109</v>
      </c>
      <c r="F8" s="93">
        <f t="shared" ref="F8:L8" si="5">SUM(F6:F7)</f>
        <v>112</v>
      </c>
      <c r="G8" s="94">
        <f t="shared" ref="G8:K8" si="6">SUM(G6:G7)</f>
        <v>119</v>
      </c>
      <c r="H8" s="95">
        <f t="shared" si="6"/>
        <v>129</v>
      </c>
      <c r="I8" s="92">
        <f t="shared" si="6"/>
        <v>138</v>
      </c>
      <c r="J8" s="92">
        <f t="shared" si="6"/>
        <v>137</v>
      </c>
      <c r="K8" s="92">
        <f t="shared" si="6"/>
        <v>137</v>
      </c>
      <c r="L8" s="111">
        <f t="shared" si="5"/>
        <v>147</v>
      </c>
      <c r="M8" s="96">
        <f t="shared" si="0"/>
        <v>10</v>
      </c>
      <c r="N8" s="97">
        <f t="shared" si="1"/>
        <v>7.2992700729927001E-2</v>
      </c>
      <c r="O8" s="96">
        <f t="shared" si="2"/>
        <v>28</v>
      </c>
    </row>
    <row r="9" spans="2:17" ht="12.75" x14ac:dyDescent="0.2">
      <c r="B9" s="71" t="s">
        <v>7</v>
      </c>
      <c r="C9" s="5"/>
      <c r="D9" s="34"/>
      <c r="E9" s="34"/>
      <c r="F9" s="46"/>
      <c r="G9" s="62"/>
      <c r="H9" s="54"/>
      <c r="I9" s="34"/>
      <c r="J9" s="34"/>
      <c r="K9" s="34"/>
      <c r="L9" s="112"/>
      <c r="M9" s="18"/>
      <c r="N9" s="8"/>
      <c r="O9" s="18"/>
    </row>
    <row r="10" spans="2:17" ht="12" x14ac:dyDescent="0.2">
      <c r="B10" s="75" t="s">
        <v>9</v>
      </c>
      <c r="C10" s="5"/>
      <c r="D10" s="32"/>
      <c r="E10" s="32"/>
      <c r="F10" s="44"/>
      <c r="G10" s="60"/>
      <c r="H10" s="52"/>
      <c r="I10" s="32"/>
      <c r="J10" s="32"/>
      <c r="K10" s="32"/>
      <c r="L10" s="113"/>
      <c r="M10" s="18"/>
      <c r="N10" s="8"/>
      <c r="O10" s="18"/>
    </row>
    <row r="11" spans="2:17" ht="12" x14ac:dyDescent="0.2">
      <c r="B11" s="76" t="s">
        <v>8</v>
      </c>
      <c r="C11" s="5">
        <v>312</v>
      </c>
      <c r="D11" s="32">
        <v>326</v>
      </c>
      <c r="E11" s="32">
        <v>328</v>
      </c>
      <c r="F11" s="44">
        <v>325</v>
      </c>
      <c r="G11" s="60">
        <v>348</v>
      </c>
      <c r="H11" s="52">
        <v>346</v>
      </c>
      <c r="I11" s="32">
        <f>239+112</f>
        <v>351</v>
      </c>
      <c r="J11" s="32">
        <f>245+104</f>
        <v>349</v>
      </c>
      <c r="K11" s="32">
        <v>351</v>
      </c>
      <c r="L11" s="113">
        <v>338</v>
      </c>
      <c r="M11" s="18">
        <f t="shared" ref="M11:M15" si="7">L11-K11</f>
        <v>-13</v>
      </c>
      <c r="N11" s="7">
        <f t="shared" ref="N11:N15" si="8">IF(L11&gt;20,(L11-K11)/K11,0)</f>
        <v>-3.7037037037037035E-2</v>
      </c>
      <c r="O11" s="18">
        <f t="shared" ref="O11:O15" si="9">L11-G11</f>
        <v>-10</v>
      </c>
    </row>
    <row r="12" spans="2:17" ht="12" x14ac:dyDescent="0.2">
      <c r="B12" s="76" t="s">
        <v>10</v>
      </c>
      <c r="C12" s="5">
        <v>98</v>
      </c>
      <c r="D12" s="32">
        <v>91</v>
      </c>
      <c r="E12" s="32">
        <v>87</v>
      </c>
      <c r="F12" s="44">
        <v>86</v>
      </c>
      <c r="G12" s="60">
        <v>87</v>
      </c>
      <c r="H12" s="52">
        <v>98</v>
      </c>
      <c r="I12" s="32">
        <v>95</v>
      </c>
      <c r="J12" s="32">
        <v>90</v>
      </c>
      <c r="K12" s="32">
        <v>94</v>
      </c>
      <c r="L12" s="113">
        <v>87</v>
      </c>
      <c r="M12" s="18">
        <f t="shared" si="7"/>
        <v>-7</v>
      </c>
      <c r="N12" s="7">
        <f t="shared" si="8"/>
        <v>-7.4468085106382975E-2</v>
      </c>
      <c r="O12" s="18">
        <f t="shared" si="9"/>
        <v>0</v>
      </c>
    </row>
    <row r="13" spans="2:17" ht="12.75" x14ac:dyDescent="0.2">
      <c r="B13" s="98" t="s">
        <v>1</v>
      </c>
      <c r="C13" s="99">
        <f t="shared" ref="C13:E13" si="10">+C12+C11</f>
        <v>410</v>
      </c>
      <c r="D13" s="100">
        <f t="shared" ref="D13" si="11">+D12+D11</f>
        <v>417</v>
      </c>
      <c r="E13" s="100">
        <f t="shared" si="10"/>
        <v>415</v>
      </c>
      <c r="F13" s="101">
        <f t="shared" ref="F13:L13" si="12">+F12+F11</f>
        <v>411</v>
      </c>
      <c r="G13" s="102">
        <f t="shared" ref="G13:K13" si="13">+G12+G11</f>
        <v>435</v>
      </c>
      <c r="H13" s="103">
        <f t="shared" si="13"/>
        <v>444</v>
      </c>
      <c r="I13" s="100">
        <f t="shared" si="13"/>
        <v>446</v>
      </c>
      <c r="J13" s="100">
        <f t="shared" si="13"/>
        <v>439</v>
      </c>
      <c r="K13" s="100">
        <f t="shared" si="13"/>
        <v>445</v>
      </c>
      <c r="L13" s="114">
        <f t="shared" si="12"/>
        <v>425</v>
      </c>
      <c r="M13" s="104">
        <f t="shared" si="7"/>
        <v>-20</v>
      </c>
      <c r="N13" s="105">
        <f t="shared" si="8"/>
        <v>-4.49438202247191E-2</v>
      </c>
      <c r="O13" s="104">
        <f t="shared" si="9"/>
        <v>-10</v>
      </c>
    </row>
    <row r="14" spans="2:17" ht="12" x14ac:dyDescent="0.2">
      <c r="B14" s="77" t="s">
        <v>13</v>
      </c>
      <c r="C14" s="27">
        <v>252</v>
      </c>
      <c r="D14" s="35">
        <v>243</v>
      </c>
      <c r="E14" s="35">
        <v>241</v>
      </c>
      <c r="F14" s="47">
        <v>226</v>
      </c>
      <c r="G14" s="63">
        <v>230</v>
      </c>
      <c r="H14" s="55">
        <v>236</v>
      </c>
      <c r="I14" s="35">
        <v>224</v>
      </c>
      <c r="J14" s="35">
        <v>193</v>
      </c>
      <c r="K14" s="35">
        <v>193</v>
      </c>
      <c r="L14" s="114">
        <v>186</v>
      </c>
      <c r="M14" s="28">
        <f t="shared" si="7"/>
        <v>-7</v>
      </c>
      <c r="N14" s="29">
        <f t="shared" si="8"/>
        <v>-3.6269430051813469E-2</v>
      </c>
      <c r="O14" s="28">
        <f t="shared" si="9"/>
        <v>-44</v>
      </c>
    </row>
    <row r="15" spans="2:17" ht="12.75" x14ac:dyDescent="0.2">
      <c r="B15" s="90" t="s">
        <v>1</v>
      </c>
      <c r="C15" s="91">
        <f t="shared" ref="C15:E15" si="14">SUM(C13:C14)</f>
        <v>662</v>
      </c>
      <c r="D15" s="92">
        <f t="shared" ref="D15" si="15">SUM(D13:D14)</f>
        <v>660</v>
      </c>
      <c r="E15" s="92">
        <f t="shared" si="14"/>
        <v>656</v>
      </c>
      <c r="F15" s="93">
        <f t="shared" ref="F15:L15" si="16">SUM(F13:F14)</f>
        <v>637</v>
      </c>
      <c r="G15" s="94">
        <f t="shared" ref="G15:K15" si="17">SUM(G13:G14)</f>
        <v>665</v>
      </c>
      <c r="H15" s="95">
        <f t="shared" si="17"/>
        <v>680</v>
      </c>
      <c r="I15" s="92">
        <f t="shared" si="17"/>
        <v>670</v>
      </c>
      <c r="J15" s="92">
        <f t="shared" si="17"/>
        <v>632</v>
      </c>
      <c r="K15" s="92">
        <f t="shared" si="17"/>
        <v>638</v>
      </c>
      <c r="L15" s="111">
        <f t="shared" si="16"/>
        <v>611</v>
      </c>
      <c r="M15" s="96">
        <f t="shared" si="7"/>
        <v>-27</v>
      </c>
      <c r="N15" s="97">
        <f t="shared" si="8"/>
        <v>-4.2319749216300939E-2</v>
      </c>
      <c r="O15" s="96">
        <f t="shared" si="9"/>
        <v>-54</v>
      </c>
    </row>
    <row r="16" spans="2:17" ht="12.75" x14ac:dyDescent="0.2">
      <c r="B16" s="78" t="s">
        <v>16</v>
      </c>
      <c r="C16" s="20"/>
      <c r="D16" s="36"/>
      <c r="E16" s="36"/>
      <c r="F16" s="48"/>
      <c r="G16" s="64"/>
      <c r="H16" s="56"/>
      <c r="I16" s="36"/>
      <c r="J16" s="36"/>
      <c r="K16" s="36"/>
      <c r="L16" s="115"/>
      <c r="M16" s="18"/>
      <c r="N16" s="8"/>
      <c r="O16" s="18"/>
    </row>
    <row r="17" spans="2:15" ht="12" x14ac:dyDescent="0.2">
      <c r="B17" s="73" t="s">
        <v>3</v>
      </c>
      <c r="C17" s="5">
        <v>0</v>
      </c>
      <c r="D17" s="32">
        <v>0</v>
      </c>
      <c r="E17" s="32">
        <v>0</v>
      </c>
      <c r="F17" s="44">
        <v>0</v>
      </c>
      <c r="G17" s="60">
        <v>0</v>
      </c>
      <c r="H17" s="52">
        <v>0</v>
      </c>
      <c r="I17" s="32">
        <v>0</v>
      </c>
      <c r="J17" s="32">
        <v>0</v>
      </c>
      <c r="K17" s="32">
        <v>0</v>
      </c>
      <c r="L17" s="113">
        <v>0</v>
      </c>
      <c r="M17" s="18">
        <f t="shared" ref="M17:M19" si="18">L17-K17</f>
        <v>0</v>
      </c>
      <c r="N17" s="8">
        <f t="shared" ref="N17:N19" si="19">IF(L17&gt;20,(L17-K17)/K17,0)</f>
        <v>0</v>
      </c>
      <c r="O17" s="18">
        <f t="shared" ref="O17:O19" si="20">L17-G17</f>
        <v>0</v>
      </c>
    </row>
    <row r="18" spans="2:15" ht="12" x14ac:dyDescent="0.2">
      <c r="B18" s="74" t="s">
        <v>4</v>
      </c>
      <c r="C18" s="25">
        <v>26</v>
      </c>
      <c r="D18" s="33">
        <v>26</v>
      </c>
      <c r="E18" s="33">
        <v>21</v>
      </c>
      <c r="F18" s="45">
        <v>27</v>
      </c>
      <c r="G18" s="61">
        <v>22</v>
      </c>
      <c r="H18" s="53">
        <v>23</v>
      </c>
      <c r="I18" s="33">
        <v>21</v>
      </c>
      <c r="J18" s="33">
        <v>21</v>
      </c>
      <c r="K18" s="33">
        <v>25</v>
      </c>
      <c r="L18" s="116">
        <v>20</v>
      </c>
      <c r="M18" s="22">
        <f t="shared" si="18"/>
        <v>-5</v>
      </c>
      <c r="N18" s="14">
        <f t="shared" si="19"/>
        <v>0</v>
      </c>
      <c r="O18" s="22">
        <f t="shared" si="20"/>
        <v>-2</v>
      </c>
    </row>
    <row r="19" spans="2:15" ht="12.75" x14ac:dyDescent="0.2">
      <c r="B19" s="90" t="s">
        <v>1</v>
      </c>
      <c r="C19" s="91">
        <f t="shared" ref="C19:E19" si="21">(C17+C18)</f>
        <v>26</v>
      </c>
      <c r="D19" s="92">
        <f t="shared" ref="D19" si="22">(D17+D18)</f>
        <v>26</v>
      </c>
      <c r="E19" s="92">
        <f t="shared" si="21"/>
        <v>21</v>
      </c>
      <c r="F19" s="93">
        <f t="shared" ref="F19:L19" si="23">(F17+F18)</f>
        <v>27</v>
      </c>
      <c r="G19" s="94">
        <f t="shared" ref="G19:K19" si="24">(G17+G18)</f>
        <v>22</v>
      </c>
      <c r="H19" s="95">
        <f t="shared" si="24"/>
        <v>23</v>
      </c>
      <c r="I19" s="92">
        <f t="shared" si="24"/>
        <v>21</v>
      </c>
      <c r="J19" s="92">
        <f t="shared" si="24"/>
        <v>21</v>
      </c>
      <c r="K19" s="92">
        <f t="shared" si="24"/>
        <v>25</v>
      </c>
      <c r="L19" s="111">
        <f t="shared" si="23"/>
        <v>20</v>
      </c>
      <c r="M19" s="96">
        <f t="shared" si="18"/>
        <v>-5</v>
      </c>
      <c r="N19" s="97">
        <f t="shared" si="19"/>
        <v>0</v>
      </c>
      <c r="O19" s="96">
        <f t="shared" si="20"/>
        <v>-2</v>
      </c>
    </row>
    <row r="20" spans="2:15" ht="12.75" x14ac:dyDescent="0.2">
      <c r="B20" s="71" t="s">
        <v>14</v>
      </c>
      <c r="C20" s="5"/>
      <c r="D20" s="34"/>
      <c r="E20" s="34"/>
      <c r="F20" s="46"/>
      <c r="G20" s="62"/>
      <c r="H20" s="54"/>
      <c r="I20" s="34"/>
      <c r="J20" s="34"/>
      <c r="K20" s="34"/>
      <c r="L20" s="112"/>
      <c r="M20" s="18"/>
      <c r="N20" s="8"/>
      <c r="O20" s="18"/>
    </row>
    <row r="21" spans="2:15" ht="12" x14ac:dyDescent="0.2">
      <c r="B21" s="73" t="s">
        <v>3</v>
      </c>
      <c r="C21" s="5">
        <v>0</v>
      </c>
      <c r="D21" s="32">
        <v>0</v>
      </c>
      <c r="E21" s="32">
        <v>0</v>
      </c>
      <c r="F21" s="44">
        <v>0</v>
      </c>
      <c r="G21" s="60">
        <v>0</v>
      </c>
      <c r="H21" s="52">
        <v>0</v>
      </c>
      <c r="I21" s="32">
        <v>0</v>
      </c>
      <c r="J21" s="32">
        <v>0</v>
      </c>
      <c r="K21" s="32">
        <v>0</v>
      </c>
      <c r="L21" s="113">
        <v>0</v>
      </c>
      <c r="M21" s="18">
        <f t="shared" ref="M21:M23" si="25">L21-K21</f>
        <v>0</v>
      </c>
      <c r="N21" s="7">
        <f t="shared" ref="N21:N23" si="26">IF(L21&gt;20,(L21-K21)/K21,0)</f>
        <v>0</v>
      </c>
      <c r="O21" s="18">
        <f t="shared" ref="O21:O23" si="27">L21-G21</f>
        <v>0</v>
      </c>
    </row>
    <row r="22" spans="2:15" ht="12" x14ac:dyDescent="0.2">
      <c r="B22" s="74" t="s">
        <v>4</v>
      </c>
      <c r="C22" s="25">
        <v>0</v>
      </c>
      <c r="D22" s="33">
        <v>4</v>
      </c>
      <c r="E22" s="33">
        <v>1</v>
      </c>
      <c r="F22" s="45">
        <v>1</v>
      </c>
      <c r="G22" s="61">
        <v>1</v>
      </c>
      <c r="H22" s="53">
        <v>1</v>
      </c>
      <c r="I22" s="33">
        <v>2</v>
      </c>
      <c r="J22" s="33">
        <v>1</v>
      </c>
      <c r="K22" s="33">
        <v>1</v>
      </c>
      <c r="L22" s="116">
        <v>1</v>
      </c>
      <c r="M22" s="22">
        <f t="shared" si="25"/>
        <v>0</v>
      </c>
      <c r="N22" s="14">
        <f t="shared" si="26"/>
        <v>0</v>
      </c>
      <c r="O22" s="22">
        <f t="shared" si="27"/>
        <v>0</v>
      </c>
    </row>
    <row r="23" spans="2:15" ht="12.75" x14ac:dyDescent="0.2">
      <c r="B23" s="90" t="s">
        <v>1</v>
      </c>
      <c r="C23" s="91">
        <f t="shared" ref="C23:E23" si="28">SUM(C21:C22)</f>
        <v>0</v>
      </c>
      <c r="D23" s="92">
        <f t="shared" ref="D23" si="29">SUM(D21:D22)</f>
        <v>4</v>
      </c>
      <c r="E23" s="92">
        <f t="shared" si="28"/>
        <v>1</v>
      </c>
      <c r="F23" s="93">
        <f t="shared" ref="F23:L23" si="30">SUM(F21:F22)</f>
        <v>1</v>
      </c>
      <c r="G23" s="94">
        <f t="shared" ref="G23:K23" si="31">SUM(G21:G22)</f>
        <v>1</v>
      </c>
      <c r="H23" s="95">
        <f t="shared" si="31"/>
        <v>1</v>
      </c>
      <c r="I23" s="92">
        <f t="shared" si="31"/>
        <v>2</v>
      </c>
      <c r="J23" s="92">
        <f t="shared" si="31"/>
        <v>1</v>
      </c>
      <c r="K23" s="92">
        <f t="shared" si="31"/>
        <v>1</v>
      </c>
      <c r="L23" s="111">
        <f t="shared" si="30"/>
        <v>1</v>
      </c>
      <c r="M23" s="96">
        <f t="shared" si="25"/>
        <v>0</v>
      </c>
      <c r="N23" s="97">
        <f t="shared" si="26"/>
        <v>0</v>
      </c>
      <c r="O23" s="96">
        <f t="shared" si="27"/>
        <v>0</v>
      </c>
    </row>
    <row r="24" spans="2:15" ht="25.5" x14ac:dyDescent="0.2">
      <c r="B24" s="79" t="s">
        <v>21</v>
      </c>
      <c r="C24" s="5"/>
      <c r="D24" s="34"/>
      <c r="E24" s="34"/>
      <c r="F24" s="46"/>
      <c r="G24" s="62"/>
      <c r="H24" s="54"/>
      <c r="I24" s="34"/>
      <c r="J24" s="34"/>
      <c r="K24" s="34"/>
      <c r="L24" s="112"/>
      <c r="M24" s="18"/>
      <c r="N24" s="8"/>
      <c r="O24" s="18"/>
    </row>
    <row r="25" spans="2:15" ht="12" x14ac:dyDescent="0.2">
      <c r="B25" s="73" t="s">
        <v>3</v>
      </c>
      <c r="C25" s="5">
        <v>89</v>
      </c>
      <c r="D25" s="32">
        <v>84</v>
      </c>
      <c r="E25" s="32">
        <v>79</v>
      </c>
      <c r="F25" s="44">
        <v>86</v>
      </c>
      <c r="G25" s="60">
        <v>86</v>
      </c>
      <c r="H25" s="52">
        <v>88</v>
      </c>
      <c r="I25" s="32">
        <v>88</v>
      </c>
      <c r="J25" s="32">
        <v>95</v>
      </c>
      <c r="K25" s="32">
        <v>93</v>
      </c>
      <c r="L25" s="113">
        <v>95</v>
      </c>
      <c r="M25" s="18">
        <f t="shared" ref="M25:M27" si="32">L25-K25</f>
        <v>2</v>
      </c>
      <c r="N25" s="7">
        <f t="shared" ref="N25:N27" si="33">IF(L25&gt;20,(L25-K25)/K25,0)</f>
        <v>2.1505376344086023E-2</v>
      </c>
      <c r="O25" s="18">
        <f t="shared" ref="O25:O27" si="34">L25-G25</f>
        <v>9</v>
      </c>
    </row>
    <row r="26" spans="2:15" ht="12" x14ac:dyDescent="0.2">
      <c r="B26" s="74" t="s">
        <v>4</v>
      </c>
      <c r="C26" s="25">
        <v>17</v>
      </c>
      <c r="D26" s="33">
        <v>31</v>
      </c>
      <c r="E26" s="33">
        <v>37</v>
      </c>
      <c r="F26" s="45">
        <v>33</v>
      </c>
      <c r="G26" s="61">
        <v>36</v>
      </c>
      <c r="H26" s="53">
        <v>29</v>
      </c>
      <c r="I26" s="33">
        <v>29</v>
      </c>
      <c r="J26" s="33">
        <v>22</v>
      </c>
      <c r="K26" s="33">
        <v>25</v>
      </c>
      <c r="L26" s="116">
        <v>30</v>
      </c>
      <c r="M26" s="22">
        <f t="shared" si="32"/>
        <v>5</v>
      </c>
      <c r="N26" s="14">
        <f t="shared" si="33"/>
        <v>0.2</v>
      </c>
      <c r="O26" s="22">
        <f t="shared" si="34"/>
        <v>-6</v>
      </c>
    </row>
    <row r="27" spans="2:15" ht="12.75" x14ac:dyDescent="0.2">
      <c r="B27" s="90" t="s">
        <v>1</v>
      </c>
      <c r="C27" s="91">
        <f t="shared" ref="C27:E27" si="35">SUM(C25:C26)</f>
        <v>106</v>
      </c>
      <c r="D27" s="92">
        <f t="shared" ref="D27" si="36">SUM(D25:D26)</f>
        <v>115</v>
      </c>
      <c r="E27" s="92">
        <f t="shared" si="35"/>
        <v>116</v>
      </c>
      <c r="F27" s="93">
        <f t="shared" ref="F27:L27" si="37">SUM(F25:F26)</f>
        <v>119</v>
      </c>
      <c r="G27" s="94">
        <f t="shared" ref="G27:K27" si="38">SUM(G25:G26)</f>
        <v>122</v>
      </c>
      <c r="H27" s="95">
        <f t="shared" si="38"/>
        <v>117</v>
      </c>
      <c r="I27" s="92">
        <f t="shared" si="38"/>
        <v>117</v>
      </c>
      <c r="J27" s="92">
        <f t="shared" si="38"/>
        <v>117</v>
      </c>
      <c r="K27" s="92">
        <f t="shared" si="38"/>
        <v>118</v>
      </c>
      <c r="L27" s="111">
        <f t="shared" si="37"/>
        <v>125</v>
      </c>
      <c r="M27" s="96">
        <f t="shared" si="32"/>
        <v>7</v>
      </c>
      <c r="N27" s="97">
        <f t="shared" si="33"/>
        <v>5.9322033898305086E-2</v>
      </c>
      <c r="O27" s="96">
        <f t="shared" si="34"/>
        <v>3</v>
      </c>
    </row>
    <row r="28" spans="2:15" ht="25.5" x14ac:dyDescent="0.2">
      <c r="B28" s="79" t="s">
        <v>22</v>
      </c>
      <c r="C28" s="5"/>
      <c r="D28" s="34"/>
      <c r="E28" s="34"/>
      <c r="F28" s="46"/>
      <c r="G28" s="62"/>
      <c r="H28" s="54"/>
      <c r="I28" s="34"/>
      <c r="J28" s="34"/>
      <c r="K28" s="34"/>
      <c r="L28" s="112"/>
      <c r="M28" s="18"/>
      <c r="N28" s="16"/>
      <c r="O28" s="18"/>
    </row>
    <row r="29" spans="2:15" ht="12" x14ac:dyDescent="0.2">
      <c r="B29" s="73" t="s">
        <v>3</v>
      </c>
      <c r="C29" s="5">
        <v>56</v>
      </c>
      <c r="D29" s="32">
        <v>59</v>
      </c>
      <c r="E29" s="32">
        <v>55</v>
      </c>
      <c r="F29" s="44">
        <v>55</v>
      </c>
      <c r="G29" s="60">
        <v>58</v>
      </c>
      <c r="H29" s="52">
        <v>64</v>
      </c>
      <c r="I29" s="32">
        <v>58</v>
      </c>
      <c r="J29" s="32">
        <v>57</v>
      </c>
      <c r="K29" s="32">
        <v>57</v>
      </c>
      <c r="L29" s="113">
        <v>58</v>
      </c>
      <c r="M29" s="18">
        <f t="shared" ref="M29:M31" si="39">L29-K29</f>
        <v>1</v>
      </c>
      <c r="N29" s="7">
        <f t="shared" ref="N29:N31" si="40">IF(L29&gt;20,(L29-K29)/K29,0)</f>
        <v>1.7543859649122806E-2</v>
      </c>
      <c r="O29" s="18">
        <f t="shared" ref="O29:O31" si="41">L29-G29</f>
        <v>0</v>
      </c>
    </row>
    <row r="30" spans="2:15" ht="12" x14ac:dyDescent="0.2">
      <c r="B30" s="74" t="s">
        <v>4</v>
      </c>
      <c r="C30" s="25">
        <v>65</v>
      </c>
      <c r="D30" s="33">
        <v>31</v>
      </c>
      <c r="E30" s="33">
        <v>4</v>
      </c>
      <c r="F30" s="45">
        <v>4</v>
      </c>
      <c r="G30" s="61">
        <v>6</v>
      </c>
      <c r="H30" s="53">
        <v>9</v>
      </c>
      <c r="I30" s="33">
        <v>4</v>
      </c>
      <c r="J30" s="33">
        <v>4</v>
      </c>
      <c r="K30" s="33">
        <v>3</v>
      </c>
      <c r="L30" s="116">
        <v>4</v>
      </c>
      <c r="M30" s="22">
        <f t="shared" si="39"/>
        <v>1</v>
      </c>
      <c r="N30" s="14">
        <f t="shared" si="40"/>
        <v>0</v>
      </c>
      <c r="O30" s="22">
        <f t="shared" si="41"/>
        <v>-2</v>
      </c>
    </row>
    <row r="31" spans="2:15" ht="12.75" x14ac:dyDescent="0.2">
      <c r="B31" s="90" t="s">
        <v>1</v>
      </c>
      <c r="C31" s="91">
        <f t="shared" ref="C31:E31" si="42">SUM(C29:C30)</f>
        <v>121</v>
      </c>
      <c r="D31" s="92">
        <f t="shared" ref="D31" si="43">SUM(D29:D30)</f>
        <v>90</v>
      </c>
      <c r="E31" s="92">
        <f t="shared" si="42"/>
        <v>59</v>
      </c>
      <c r="F31" s="93">
        <f t="shared" ref="F31:L31" si="44">SUM(F29:F30)</f>
        <v>59</v>
      </c>
      <c r="G31" s="94">
        <f t="shared" ref="G31:K31" si="45">SUM(G29:G30)</f>
        <v>64</v>
      </c>
      <c r="H31" s="95">
        <f t="shared" si="45"/>
        <v>73</v>
      </c>
      <c r="I31" s="92">
        <f t="shared" si="45"/>
        <v>62</v>
      </c>
      <c r="J31" s="92">
        <f t="shared" si="45"/>
        <v>61</v>
      </c>
      <c r="K31" s="92">
        <f t="shared" si="45"/>
        <v>60</v>
      </c>
      <c r="L31" s="111">
        <f t="shared" si="44"/>
        <v>62</v>
      </c>
      <c r="M31" s="96">
        <f t="shared" si="39"/>
        <v>2</v>
      </c>
      <c r="N31" s="97">
        <f t="shared" si="40"/>
        <v>3.3333333333333333E-2</v>
      </c>
      <c r="O31" s="96">
        <f t="shared" si="41"/>
        <v>-2</v>
      </c>
    </row>
    <row r="32" spans="2:15" ht="38.25" x14ac:dyDescent="0.2">
      <c r="B32" s="79" t="s">
        <v>23</v>
      </c>
      <c r="C32" s="5"/>
      <c r="D32" s="34"/>
      <c r="E32" s="34"/>
      <c r="F32" s="46"/>
      <c r="G32" s="62"/>
      <c r="H32" s="54"/>
      <c r="I32" s="34"/>
      <c r="J32" s="34"/>
      <c r="K32" s="34"/>
      <c r="L32" s="112"/>
      <c r="M32" s="18"/>
      <c r="N32" s="17"/>
      <c r="O32" s="18"/>
    </row>
    <row r="33" spans="2:15" ht="12" x14ac:dyDescent="0.2">
      <c r="B33" s="73" t="s">
        <v>3</v>
      </c>
      <c r="C33" s="5">
        <v>49</v>
      </c>
      <c r="D33" s="32">
        <v>51</v>
      </c>
      <c r="E33" s="32">
        <v>49</v>
      </c>
      <c r="F33" s="44">
        <v>56</v>
      </c>
      <c r="G33" s="60">
        <v>59</v>
      </c>
      <c r="H33" s="52">
        <v>60</v>
      </c>
      <c r="I33" s="32">
        <v>58</v>
      </c>
      <c r="J33" s="32">
        <v>59</v>
      </c>
      <c r="K33" s="32">
        <v>57</v>
      </c>
      <c r="L33" s="113">
        <v>58</v>
      </c>
      <c r="M33" s="18">
        <f t="shared" ref="M33:M35" si="46">L33-K33</f>
        <v>1</v>
      </c>
      <c r="N33" s="7">
        <f t="shared" ref="N33:N35" si="47">IF(L33&gt;20,(L33-K33)/K33,0)</f>
        <v>1.7543859649122806E-2</v>
      </c>
      <c r="O33" s="18">
        <f t="shared" ref="O33:O35" si="48">L33-G33</f>
        <v>-1</v>
      </c>
    </row>
    <row r="34" spans="2:15" ht="12" x14ac:dyDescent="0.2">
      <c r="B34" s="74" t="s">
        <v>4</v>
      </c>
      <c r="C34" s="25">
        <v>22</v>
      </c>
      <c r="D34" s="33">
        <v>30</v>
      </c>
      <c r="E34" s="33">
        <v>97</v>
      </c>
      <c r="F34" s="45">
        <v>75</v>
      </c>
      <c r="G34" s="61">
        <v>85</v>
      </c>
      <c r="H34" s="53">
        <v>55</v>
      </c>
      <c r="I34" s="33">
        <v>54</v>
      </c>
      <c r="J34" s="33">
        <v>52</v>
      </c>
      <c r="K34" s="33">
        <v>48</v>
      </c>
      <c r="L34" s="116">
        <v>50</v>
      </c>
      <c r="M34" s="22">
        <f t="shared" si="46"/>
        <v>2</v>
      </c>
      <c r="N34" s="14">
        <f t="shared" si="47"/>
        <v>4.1666666666666664E-2</v>
      </c>
      <c r="O34" s="22">
        <f t="shared" si="48"/>
        <v>-35</v>
      </c>
    </row>
    <row r="35" spans="2:15" ht="12.75" x14ac:dyDescent="0.2">
      <c r="B35" s="90" t="s">
        <v>1</v>
      </c>
      <c r="C35" s="106">
        <f t="shared" ref="C35:E35" si="49">+C34+C33</f>
        <v>71</v>
      </c>
      <c r="D35" s="107">
        <f t="shared" ref="D35" si="50">+D34+D33</f>
        <v>81</v>
      </c>
      <c r="E35" s="107">
        <f t="shared" si="49"/>
        <v>146</v>
      </c>
      <c r="F35" s="108">
        <f t="shared" ref="F35:L35" si="51">+F34+F33</f>
        <v>131</v>
      </c>
      <c r="G35" s="109">
        <f t="shared" ref="G35:K35" si="52">+G34+G33</f>
        <v>144</v>
      </c>
      <c r="H35" s="110">
        <f t="shared" si="52"/>
        <v>115</v>
      </c>
      <c r="I35" s="107">
        <f t="shared" si="52"/>
        <v>112</v>
      </c>
      <c r="J35" s="107">
        <f t="shared" si="52"/>
        <v>111</v>
      </c>
      <c r="K35" s="107">
        <f t="shared" si="52"/>
        <v>105</v>
      </c>
      <c r="L35" s="117">
        <f t="shared" si="51"/>
        <v>108</v>
      </c>
      <c r="M35" s="96">
        <f t="shared" si="46"/>
        <v>3</v>
      </c>
      <c r="N35" s="97">
        <f t="shared" si="47"/>
        <v>2.8571428571428571E-2</v>
      </c>
      <c r="O35" s="96">
        <f t="shared" si="48"/>
        <v>-36</v>
      </c>
    </row>
    <row r="36" spans="2:15" ht="25.5" x14ac:dyDescent="0.2">
      <c r="B36" s="79" t="s">
        <v>24</v>
      </c>
      <c r="C36" s="5"/>
      <c r="D36" s="34"/>
      <c r="E36" s="34"/>
      <c r="F36" s="46"/>
      <c r="G36" s="62"/>
      <c r="H36" s="54"/>
      <c r="I36" s="34"/>
      <c r="J36" s="34"/>
      <c r="K36" s="34"/>
      <c r="L36" s="112"/>
      <c r="M36" s="18"/>
      <c r="N36" s="7"/>
      <c r="O36" s="18"/>
    </row>
    <row r="37" spans="2:15" ht="12" x14ac:dyDescent="0.2">
      <c r="B37" s="73" t="s">
        <v>3</v>
      </c>
      <c r="C37" s="5">
        <v>1</v>
      </c>
      <c r="D37" s="32">
        <v>1</v>
      </c>
      <c r="E37" s="32">
        <v>0</v>
      </c>
      <c r="F37" s="44">
        <v>1</v>
      </c>
      <c r="G37" s="60">
        <v>1</v>
      </c>
      <c r="H37" s="52">
        <v>0</v>
      </c>
      <c r="I37" s="32">
        <v>0</v>
      </c>
      <c r="J37" s="32">
        <v>0</v>
      </c>
      <c r="K37" s="32">
        <v>0</v>
      </c>
      <c r="L37" s="113"/>
      <c r="M37" s="18">
        <f t="shared" ref="M37:M39" si="53">L37-K37</f>
        <v>0</v>
      </c>
      <c r="N37" s="7">
        <f t="shared" ref="N37:N39" si="54">IF(L37&gt;20,(L37-K37)/K37,0)</f>
        <v>0</v>
      </c>
      <c r="O37" s="18">
        <f t="shared" ref="O37:O39" si="55">L37-G37</f>
        <v>-1</v>
      </c>
    </row>
    <row r="38" spans="2:15" ht="12" x14ac:dyDescent="0.2">
      <c r="B38" s="74" t="s">
        <v>4</v>
      </c>
      <c r="C38" s="25">
        <v>0</v>
      </c>
      <c r="D38" s="33">
        <v>0</v>
      </c>
      <c r="E38" s="33">
        <v>0</v>
      </c>
      <c r="F38" s="45">
        <v>0</v>
      </c>
      <c r="G38" s="61">
        <v>0</v>
      </c>
      <c r="H38" s="53">
        <v>0</v>
      </c>
      <c r="I38" s="33">
        <v>1</v>
      </c>
      <c r="J38" s="33">
        <v>0</v>
      </c>
      <c r="K38" s="33">
        <v>0</v>
      </c>
      <c r="L38" s="116"/>
      <c r="M38" s="22">
        <f t="shared" si="53"/>
        <v>0</v>
      </c>
      <c r="N38" s="14">
        <f t="shared" si="54"/>
        <v>0</v>
      </c>
      <c r="O38" s="22">
        <f t="shared" si="55"/>
        <v>0</v>
      </c>
    </row>
    <row r="39" spans="2:15" ht="12.75" x14ac:dyDescent="0.2">
      <c r="B39" s="90" t="s">
        <v>1</v>
      </c>
      <c r="C39" s="106">
        <f t="shared" ref="C39:E39" si="56">+C38+C37</f>
        <v>1</v>
      </c>
      <c r="D39" s="107">
        <f t="shared" ref="D39" si="57">+D38+D37</f>
        <v>1</v>
      </c>
      <c r="E39" s="107">
        <f t="shared" si="56"/>
        <v>0</v>
      </c>
      <c r="F39" s="108">
        <f t="shared" ref="F39:L39" si="58">+F38+F37</f>
        <v>1</v>
      </c>
      <c r="G39" s="109">
        <f t="shared" ref="G39:K39" si="59">+G38+G37</f>
        <v>1</v>
      </c>
      <c r="H39" s="110">
        <f t="shared" si="59"/>
        <v>0</v>
      </c>
      <c r="I39" s="107">
        <f t="shared" si="59"/>
        <v>1</v>
      </c>
      <c r="J39" s="107">
        <f t="shared" si="59"/>
        <v>0</v>
      </c>
      <c r="K39" s="107">
        <f t="shared" si="59"/>
        <v>0</v>
      </c>
      <c r="L39" s="117">
        <f t="shared" si="58"/>
        <v>0</v>
      </c>
      <c r="M39" s="96">
        <f t="shared" si="53"/>
        <v>0</v>
      </c>
      <c r="N39" s="97">
        <f t="shared" si="54"/>
        <v>0</v>
      </c>
      <c r="O39" s="96">
        <f t="shared" si="55"/>
        <v>-1</v>
      </c>
    </row>
    <row r="40" spans="2:15" ht="12.75" x14ac:dyDescent="0.2">
      <c r="B40" s="71" t="s">
        <v>17</v>
      </c>
      <c r="C40" s="5"/>
      <c r="D40" s="34"/>
      <c r="E40" s="34"/>
      <c r="F40" s="46"/>
      <c r="G40" s="62"/>
      <c r="H40" s="54"/>
      <c r="I40" s="34"/>
      <c r="J40" s="34"/>
      <c r="K40" s="34"/>
      <c r="L40" s="112"/>
      <c r="M40" s="18"/>
      <c r="N40" s="16"/>
      <c r="O40" s="18"/>
    </row>
    <row r="41" spans="2:15" ht="12" x14ac:dyDescent="0.2">
      <c r="B41" s="73" t="s">
        <v>3</v>
      </c>
      <c r="C41" s="5">
        <v>14</v>
      </c>
      <c r="D41" s="32">
        <v>10</v>
      </c>
      <c r="E41" s="32">
        <v>13</v>
      </c>
      <c r="F41" s="44">
        <v>14</v>
      </c>
      <c r="G41" s="60">
        <v>15</v>
      </c>
      <c r="H41" s="52">
        <v>14</v>
      </c>
      <c r="I41" s="32">
        <v>15</v>
      </c>
      <c r="J41" s="32">
        <v>15</v>
      </c>
      <c r="K41" s="32">
        <v>14</v>
      </c>
      <c r="L41" s="113">
        <v>13</v>
      </c>
      <c r="M41" s="18">
        <f t="shared" ref="M41:M43" si="60">L41-K41</f>
        <v>-1</v>
      </c>
      <c r="N41" s="7">
        <f t="shared" ref="N41:N43" si="61">IF(L41&gt;20,(L41-K41)/K41,0)</f>
        <v>0</v>
      </c>
      <c r="O41" s="18">
        <f t="shared" ref="O41:O43" si="62">L41-G41</f>
        <v>-2</v>
      </c>
    </row>
    <row r="42" spans="2:15" ht="12" x14ac:dyDescent="0.2">
      <c r="B42" s="74" t="s">
        <v>4</v>
      </c>
      <c r="C42" s="25">
        <v>0</v>
      </c>
      <c r="D42" s="33">
        <v>0</v>
      </c>
      <c r="E42" s="33">
        <v>0</v>
      </c>
      <c r="F42" s="45">
        <v>0</v>
      </c>
      <c r="G42" s="61">
        <v>0</v>
      </c>
      <c r="H42" s="53">
        <v>0</v>
      </c>
      <c r="I42" s="33">
        <v>0</v>
      </c>
      <c r="J42" s="33">
        <v>0</v>
      </c>
      <c r="K42" s="33">
        <v>0</v>
      </c>
      <c r="L42" s="116">
        <v>0</v>
      </c>
      <c r="M42" s="22">
        <f t="shared" si="60"/>
        <v>0</v>
      </c>
      <c r="N42" s="14">
        <f t="shared" si="61"/>
        <v>0</v>
      </c>
      <c r="O42" s="22">
        <f t="shared" si="62"/>
        <v>0</v>
      </c>
    </row>
    <row r="43" spans="2:15" ht="12.75" x14ac:dyDescent="0.2">
      <c r="B43" s="90" t="s">
        <v>1</v>
      </c>
      <c r="C43" s="91">
        <f t="shared" ref="C43:E43" si="63">SUM(C41:C42)</f>
        <v>14</v>
      </c>
      <c r="D43" s="92">
        <f t="shared" ref="D43" si="64">SUM(D41:D42)</f>
        <v>10</v>
      </c>
      <c r="E43" s="92">
        <f t="shared" si="63"/>
        <v>13</v>
      </c>
      <c r="F43" s="93">
        <f t="shared" ref="F43:L43" si="65">SUM(F41:F42)</f>
        <v>14</v>
      </c>
      <c r="G43" s="94">
        <f t="shared" ref="G43:K43" si="66">SUM(G41:G42)</f>
        <v>15</v>
      </c>
      <c r="H43" s="95">
        <f t="shared" si="66"/>
        <v>14</v>
      </c>
      <c r="I43" s="92">
        <f t="shared" si="66"/>
        <v>15</v>
      </c>
      <c r="J43" s="92">
        <f t="shared" si="66"/>
        <v>15</v>
      </c>
      <c r="K43" s="92">
        <f t="shared" si="66"/>
        <v>14</v>
      </c>
      <c r="L43" s="111">
        <f t="shared" si="65"/>
        <v>13</v>
      </c>
      <c r="M43" s="96">
        <f t="shared" si="60"/>
        <v>-1</v>
      </c>
      <c r="N43" s="97">
        <f t="shared" si="61"/>
        <v>0</v>
      </c>
      <c r="O43" s="96">
        <f t="shared" si="62"/>
        <v>-2</v>
      </c>
    </row>
    <row r="44" spans="2:15" ht="12.75" x14ac:dyDescent="0.2">
      <c r="B44" s="71" t="s">
        <v>18</v>
      </c>
      <c r="C44" s="5"/>
      <c r="D44" s="34"/>
      <c r="E44" s="34"/>
      <c r="F44" s="46"/>
      <c r="G44" s="62"/>
      <c r="H44" s="54"/>
      <c r="I44" s="34"/>
      <c r="J44" s="34"/>
      <c r="K44" s="34"/>
      <c r="L44" s="112"/>
      <c r="M44" s="18"/>
      <c r="N44" s="17"/>
      <c r="O44" s="18"/>
    </row>
    <row r="45" spans="2:15" ht="12" x14ac:dyDescent="0.2">
      <c r="B45" s="73" t="s">
        <v>3</v>
      </c>
      <c r="C45" s="5">
        <v>7</v>
      </c>
      <c r="D45" s="32">
        <v>5</v>
      </c>
      <c r="E45" s="32">
        <v>4</v>
      </c>
      <c r="F45" s="44">
        <v>5</v>
      </c>
      <c r="G45" s="60">
        <v>5</v>
      </c>
      <c r="H45" s="52">
        <v>5</v>
      </c>
      <c r="I45" s="32">
        <v>5</v>
      </c>
      <c r="J45" s="32">
        <v>5</v>
      </c>
      <c r="K45" s="32">
        <v>3</v>
      </c>
      <c r="L45" s="113">
        <v>4</v>
      </c>
      <c r="M45" s="18">
        <f t="shared" ref="M45:M47" si="67">L45-K45</f>
        <v>1</v>
      </c>
      <c r="N45" s="7">
        <f t="shared" ref="N45:N47" si="68">IF(L45&gt;20,(L45-K45)/K45,0)</f>
        <v>0</v>
      </c>
      <c r="O45" s="18">
        <f t="shared" ref="O45:O47" si="69">L45-G45</f>
        <v>-1</v>
      </c>
    </row>
    <row r="46" spans="2:15" ht="12" x14ac:dyDescent="0.2">
      <c r="B46" s="74" t="s">
        <v>4</v>
      </c>
      <c r="C46" s="25">
        <v>1</v>
      </c>
      <c r="D46" s="33">
        <v>1</v>
      </c>
      <c r="E46" s="33">
        <v>1</v>
      </c>
      <c r="F46" s="45">
        <v>1</v>
      </c>
      <c r="G46" s="61">
        <v>1</v>
      </c>
      <c r="H46" s="53">
        <v>1</v>
      </c>
      <c r="I46" s="33">
        <v>1</v>
      </c>
      <c r="J46" s="33">
        <v>1</v>
      </c>
      <c r="K46" s="33">
        <v>1</v>
      </c>
      <c r="L46" s="116">
        <v>1</v>
      </c>
      <c r="M46" s="22">
        <f t="shared" si="67"/>
        <v>0</v>
      </c>
      <c r="N46" s="14">
        <f t="shared" si="68"/>
        <v>0</v>
      </c>
      <c r="O46" s="22">
        <f t="shared" si="69"/>
        <v>0</v>
      </c>
    </row>
    <row r="47" spans="2:15" ht="12.75" x14ac:dyDescent="0.2">
      <c r="B47" s="90" t="s">
        <v>1</v>
      </c>
      <c r="C47" s="106">
        <f t="shared" ref="C47:E47" si="70">+C46+C45</f>
        <v>8</v>
      </c>
      <c r="D47" s="107">
        <f t="shared" ref="D47" si="71">+D46+D45</f>
        <v>6</v>
      </c>
      <c r="E47" s="107">
        <f t="shared" si="70"/>
        <v>5</v>
      </c>
      <c r="F47" s="108">
        <f t="shared" ref="F47:L47" si="72">+F46+F45</f>
        <v>6</v>
      </c>
      <c r="G47" s="109">
        <f t="shared" ref="G47:K47" si="73">+G46+G45</f>
        <v>6</v>
      </c>
      <c r="H47" s="110">
        <f t="shared" si="73"/>
        <v>6</v>
      </c>
      <c r="I47" s="107">
        <f t="shared" si="73"/>
        <v>6</v>
      </c>
      <c r="J47" s="107">
        <f t="shared" si="73"/>
        <v>6</v>
      </c>
      <c r="K47" s="107">
        <f t="shared" si="73"/>
        <v>4</v>
      </c>
      <c r="L47" s="117">
        <f t="shared" si="72"/>
        <v>5</v>
      </c>
      <c r="M47" s="96">
        <f t="shared" si="67"/>
        <v>1</v>
      </c>
      <c r="N47" s="97">
        <f t="shared" si="68"/>
        <v>0</v>
      </c>
      <c r="O47" s="96">
        <f t="shared" si="69"/>
        <v>-1</v>
      </c>
    </row>
    <row r="48" spans="2:15" ht="25.5" x14ac:dyDescent="0.2">
      <c r="B48" s="79" t="s">
        <v>25</v>
      </c>
      <c r="C48" s="5"/>
      <c r="D48" s="34"/>
      <c r="E48" s="34"/>
      <c r="F48" s="46"/>
      <c r="G48" s="62"/>
      <c r="H48" s="54"/>
      <c r="I48" s="34"/>
      <c r="J48" s="34"/>
      <c r="K48" s="34"/>
      <c r="L48" s="112"/>
      <c r="M48" s="18"/>
      <c r="N48" s="7"/>
      <c r="O48" s="18"/>
    </row>
    <row r="49" spans="2:15" ht="12" x14ac:dyDescent="0.2">
      <c r="B49" s="73" t="s">
        <v>3</v>
      </c>
      <c r="C49" s="5">
        <v>4</v>
      </c>
      <c r="D49" s="32">
        <v>2</v>
      </c>
      <c r="E49" s="32">
        <v>3</v>
      </c>
      <c r="F49" s="44">
        <v>3</v>
      </c>
      <c r="G49" s="60">
        <v>3</v>
      </c>
      <c r="H49" s="52">
        <v>3</v>
      </c>
      <c r="I49" s="32">
        <v>3</v>
      </c>
      <c r="J49" s="32">
        <v>3</v>
      </c>
      <c r="K49" s="32">
        <v>3</v>
      </c>
      <c r="L49" s="113">
        <v>4</v>
      </c>
      <c r="M49" s="18">
        <f t="shared" ref="M49:M51" si="74">L49-K49</f>
        <v>1</v>
      </c>
      <c r="N49" s="7">
        <f t="shared" ref="N49:N51" si="75">IF(L49&gt;20,(L49-K49)/K49,0)</f>
        <v>0</v>
      </c>
      <c r="O49" s="18">
        <f t="shared" ref="O49:O51" si="76">L49-G49</f>
        <v>1</v>
      </c>
    </row>
    <row r="50" spans="2:15" ht="12" x14ac:dyDescent="0.2">
      <c r="B50" s="74" t="s">
        <v>4</v>
      </c>
      <c r="C50" s="25">
        <v>0</v>
      </c>
      <c r="D50" s="33">
        <v>25</v>
      </c>
      <c r="E50" s="33">
        <v>0</v>
      </c>
      <c r="F50" s="45">
        <v>0</v>
      </c>
      <c r="G50" s="61">
        <v>0</v>
      </c>
      <c r="H50" s="53">
        <v>18</v>
      </c>
      <c r="I50" s="33">
        <v>33</v>
      </c>
      <c r="J50" s="33">
        <v>35</v>
      </c>
      <c r="K50" s="33">
        <v>34</v>
      </c>
      <c r="L50" s="116">
        <v>32</v>
      </c>
      <c r="M50" s="22">
        <f t="shared" si="74"/>
        <v>-2</v>
      </c>
      <c r="N50" s="14">
        <f t="shared" si="75"/>
        <v>-5.8823529411764705E-2</v>
      </c>
      <c r="O50" s="22">
        <f t="shared" si="76"/>
        <v>32</v>
      </c>
    </row>
    <row r="51" spans="2:15" ht="12.75" x14ac:dyDescent="0.2">
      <c r="B51" s="90" t="s">
        <v>1</v>
      </c>
      <c r="C51" s="106">
        <f t="shared" ref="C51:E51" si="77">+C50+C49</f>
        <v>4</v>
      </c>
      <c r="D51" s="107">
        <f t="shared" ref="D51" si="78">+D50+D49</f>
        <v>27</v>
      </c>
      <c r="E51" s="107">
        <f t="shared" si="77"/>
        <v>3</v>
      </c>
      <c r="F51" s="108">
        <f t="shared" ref="F51:L51" si="79">+F50+F49</f>
        <v>3</v>
      </c>
      <c r="G51" s="109">
        <f t="shared" ref="G51:K51" si="80">+G50+G49</f>
        <v>3</v>
      </c>
      <c r="H51" s="110">
        <f t="shared" si="80"/>
        <v>21</v>
      </c>
      <c r="I51" s="107">
        <f t="shared" si="80"/>
        <v>36</v>
      </c>
      <c r="J51" s="107">
        <f t="shared" si="80"/>
        <v>38</v>
      </c>
      <c r="K51" s="107">
        <f t="shared" si="80"/>
        <v>37</v>
      </c>
      <c r="L51" s="117">
        <f t="shared" si="79"/>
        <v>36</v>
      </c>
      <c r="M51" s="96">
        <f t="shared" si="74"/>
        <v>-1</v>
      </c>
      <c r="N51" s="97">
        <f t="shared" si="75"/>
        <v>-2.7027027027027029E-2</v>
      </c>
      <c r="O51" s="96">
        <f t="shared" si="76"/>
        <v>33</v>
      </c>
    </row>
    <row r="52" spans="2:15" ht="25.5" x14ac:dyDescent="0.2">
      <c r="B52" s="79" t="s">
        <v>26</v>
      </c>
      <c r="C52" s="5"/>
      <c r="D52" s="34"/>
      <c r="E52" s="34"/>
      <c r="F52" s="46"/>
      <c r="G52" s="62"/>
      <c r="H52" s="54"/>
      <c r="I52" s="34"/>
      <c r="J52" s="34"/>
      <c r="K52" s="34"/>
      <c r="L52" s="112"/>
      <c r="M52" s="18"/>
      <c r="N52" s="17"/>
      <c r="O52" s="18"/>
    </row>
    <row r="53" spans="2:15" ht="12" x14ac:dyDescent="0.2">
      <c r="B53" s="73" t="s">
        <v>3</v>
      </c>
      <c r="C53" s="5">
        <v>5</v>
      </c>
      <c r="D53" s="32">
        <v>6</v>
      </c>
      <c r="E53" s="32">
        <v>6</v>
      </c>
      <c r="F53" s="44">
        <v>6</v>
      </c>
      <c r="G53" s="60">
        <v>7</v>
      </c>
      <c r="H53" s="52">
        <v>9</v>
      </c>
      <c r="I53" s="32">
        <v>9</v>
      </c>
      <c r="J53" s="32">
        <v>8</v>
      </c>
      <c r="K53" s="32">
        <v>10</v>
      </c>
      <c r="L53" s="113">
        <v>7</v>
      </c>
      <c r="M53" s="18">
        <f t="shared" ref="M53:M55" si="81">L53-K53</f>
        <v>-3</v>
      </c>
      <c r="N53" s="7">
        <f t="shared" ref="N53:N55" si="82">IF(L53&gt;20,(L53-K53)/K53,0)</f>
        <v>0</v>
      </c>
      <c r="O53" s="18">
        <f t="shared" ref="O53:O55" si="83">L53-G53</f>
        <v>0</v>
      </c>
    </row>
    <row r="54" spans="2:15" ht="12" x14ac:dyDescent="0.2">
      <c r="B54" s="74" t="s">
        <v>4</v>
      </c>
      <c r="C54" s="25">
        <v>5</v>
      </c>
      <c r="D54" s="33">
        <v>4</v>
      </c>
      <c r="E54" s="33">
        <v>2</v>
      </c>
      <c r="F54" s="45">
        <v>2</v>
      </c>
      <c r="G54" s="61">
        <v>2</v>
      </c>
      <c r="H54" s="53">
        <v>1</v>
      </c>
      <c r="I54" s="33">
        <v>1</v>
      </c>
      <c r="J54" s="33">
        <v>1</v>
      </c>
      <c r="K54" s="33">
        <v>2</v>
      </c>
      <c r="L54" s="116">
        <v>1</v>
      </c>
      <c r="M54" s="22">
        <f t="shared" si="81"/>
        <v>-1</v>
      </c>
      <c r="N54" s="14">
        <f t="shared" si="82"/>
        <v>0</v>
      </c>
      <c r="O54" s="22">
        <f t="shared" si="83"/>
        <v>-1</v>
      </c>
    </row>
    <row r="55" spans="2:15" ht="12.75" x14ac:dyDescent="0.2">
      <c r="B55" s="90" t="s">
        <v>1</v>
      </c>
      <c r="C55" s="91">
        <f t="shared" ref="C55:E55" si="84">+C54+C53</f>
        <v>10</v>
      </c>
      <c r="D55" s="92">
        <f t="shared" ref="D55" si="85">+D54+D53</f>
        <v>10</v>
      </c>
      <c r="E55" s="92">
        <f t="shared" si="84"/>
        <v>8</v>
      </c>
      <c r="F55" s="93">
        <f t="shared" ref="F55:L55" si="86">+F54+F53</f>
        <v>8</v>
      </c>
      <c r="G55" s="94">
        <f t="shared" ref="G55:K55" si="87">+G54+G53</f>
        <v>9</v>
      </c>
      <c r="H55" s="95">
        <f t="shared" si="87"/>
        <v>10</v>
      </c>
      <c r="I55" s="92">
        <f t="shared" si="87"/>
        <v>10</v>
      </c>
      <c r="J55" s="92">
        <f t="shared" si="87"/>
        <v>9</v>
      </c>
      <c r="K55" s="92">
        <f t="shared" si="87"/>
        <v>12</v>
      </c>
      <c r="L55" s="111">
        <f t="shared" si="86"/>
        <v>8</v>
      </c>
      <c r="M55" s="96">
        <f t="shared" si="81"/>
        <v>-4</v>
      </c>
      <c r="N55" s="97">
        <f t="shared" si="82"/>
        <v>0</v>
      </c>
      <c r="O55" s="96">
        <f t="shared" si="83"/>
        <v>-1</v>
      </c>
    </row>
    <row r="56" spans="2:15" ht="12.75" x14ac:dyDescent="0.2">
      <c r="B56" s="71" t="s">
        <v>27</v>
      </c>
      <c r="C56" s="5"/>
      <c r="D56" s="34"/>
      <c r="E56" s="34"/>
      <c r="F56" s="46"/>
      <c r="G56" s="62"/>
      <c r="H56" s="54"/>
      <c r="I56" s="34"/>
      <c r="J56" s="34"/>
      <c r="K56" s="34"/>
      <c r="L56" s="112"/>
      <c r="M56" s="18"/>
      <c r="N56" s="7"/>
      <c r="O56" s="18"/>
    </row>
    <row r="57" spans="2:15" ht="12" x14ac:dyDescent="0.2">
      <c r="B57" s="73" t="s">
        <v>3</v>
      </c>
      <c r="C57" s="5">
        <v>126</v>
      </c>
      <c r="D57" s="32">
        <v>126</v>
      </c>
      <c r="E57" s="32">
        <v>124</v>
      </c>
      <c r="F57" s="44">
        <v>123</v>
      </c>
      <c r="G57" s="60">
        <v>136</v>
      </c>
      <c r="H57" s="52">
        <v>141</v>
      </c>
      <c r="I57" s="32">
        <v>137</v>
      </c>
      <c r="J57" s="32">
        <v>136</v>
      </c>
      <c r="K57" s="32">
        <v>133</v>
      </c>
      <c r="L57" s="113">
        <v>130</v>
      </c>
      <c r="M57" s="18">
        <f t="shared" ref="M57:M59" si="88">L57-K57</f>
        <v>-3</v>
      </c>
      <c r="N57" s="7">
        <f t="shared" ref="N57:N59" si="89">IF(L57&gt;20,(L57-K57)/K57,0)</f>
        <v>-2.2556390977443608E-2</v>
      </c>
      <c r="O57" s="18">
        <f t="shared" ref="O57:O59" si="90">L57-G57</f>
        <v>-6</v>
      </c>
    </row>
    <row r="58" spans="2:15" ht="12" x14ac:dyDescent="0.2">
      <c r="B58" s="74" t="s">
        <v>4</v>
      </c>
      <c r="C58" s="25">
        <v>5</v>
      </c>
      <c r="D58" s="33">
        <v>5</v>
      </c>
      <c r="E58" s="33">
        <v>4</v>
      </c>
      <c r="F58" s="45">
        <v>6</v>
      </c>
      <c r="G58" s="61">
        <v>2</v>
      </c>
      <c r="H58" s="53">
        <v>3</v>
      </c>
      <c r="I58" s="33">
        <v>7</v>
      </c>
      <c r="J58" s="33">
        <v>5</v>
      </c>
      <c r="K58" s="33">
        <v>12</v>
      </c>
      <c r="L58" s="116">
        <v>6</v>
      </c>
      <c r="M58" s="22">
        <f t="shared" si="88"/>
        <v>-6</v>
      </c>
      <c r="N58" s="14">
        <f t="shared" si="89"/>
        <v>0</v>
      </c>
      <c r="O58" s="22">
        <f t="shared" si="90"/>
        <v>4</v>
      </c>
    </row>
    <row r="59" spans="2:15" ht="12.75" x14ac:dyDescent="0.2">
      <c r="B59" s="90" t="s">
        <v>1</v>
      </c>
      <c r="C59" s="106">
        <f t="shared" ref="C59:E59" si="91">+C58+C57</f>
        <v>131</v>
      </c>
      <c r="D59" s="107">
        <f t="shared" ref="D59" si="92">+D58+D57</f>
        <v>131</v>
      </c>
      <c r="E59" s="107">
        <f t="shared" si="91"/>
        <v>128</v>
      </c>
      <c r="F59" s="108">
        <f t="shared" ref="F59:L59" si="93">+F58+F57</f>
        <v>129</v>
      </c>
      <c r="G59" s="109">
        <f t="shared" ref="G59:K59" si="94">+G58+G57</f>
        <v>138</v>
      </c>
      <c r="H59" s="110">
        <f t="shared" si="94"/>
        <v>144</v>
      </c>
      <c r="I59" s="107">
        <f t="shared" si="94"/>
        <v>144</v>
      </c>
      <c r="J59" s="107">
        <f t="shared" si="94"/>
        <v>141</v>
      </c>
      <c r="K59" s="107">
        <f t="shared" si="94"/>
        <v>145</v>
      </c>
      <c r="L59" s="117">
        <f t="shared" si="93"/>
        <v>136</v>
      </c>
      <c r="M59" s="96">
        <f t="shared" si="88"/>
        <v>-9</v>
      </c>
      <c r="N59" s="97">
        <f t="shared" si="89"/>
        <v>-6.2068965517241378E-2</v>
      </c>
      <c r="O59" s="96">
        <f t="shared" si="90"/>
        <v>-2</v>
      </c>
    </row>
    <row r="60" spans="2:15" ht="12.75" x14ac:dyDescent="0.2">
      <c r="B60" s="71" t="s">
        <v>19</v>
      </c>
      <c r="C60" s="5"/>
      <c r="D60" s="34"/>
      <c r="E60" s="34"/>
      <c r="F60" s="46"/>
      <c r="G60" s="62"/>
      <c r="H60" s="54"/>
      <c r="I60" s="34"/>
      <c r="J60" s="34"/>
      <c r="K60" s="34"/>
      <c r="L60" s="112"/>
      <c r="M60" s="18"/>
      <c r="N60" s="7"/>
      <c r="O60" s="18"/>
    </row>
    <row r="61" spans="2:15" ht="12" x14ac:dyDescent="0.2">
      <c r="B61" s="73" t="s">
        <v>3</v>
      </c>
      <c r="C61" s="5">
        <v>7</v>
      </c>
      <c r="D61" s="32">
        <v>8</v>
      </c>
      <c r="E61" s="32">
        <v>8</v>
      </c>
      <c r="F61" s="44">
        <v>7</v>
      </c>
      <c r="G61" s="60">
        <v>8</v>
      </c>
      <c r="H61" s="52">
        <v>7</v>
      </c>
      <c r="I61" s="32">
        <v>6</v>
      </c>
      <c r="J61" s="32">
        <v>7</v>
      </c>
      <c r="K61" s="32">
        <v>6</v>
      </c>
      <c r="L61" s="113">
        <v>6</v>
      </c>
      <c r="M61" s="18">
        <f t="shared" ref="M61:M63" si="95">L61-K61</f>
        <v>0</v>
      </c>
      <c r="N61" s="7">
        <f t="shared" ref="N61:N63" si="96">IF(L61&gt;20,(L61-K61)/K61,0)</f>
        <v>0</v>
      </c>
      <c r="O61" s="18">
        <f t="shared" ref="O61:O63" si="97">L61-G61</f>
        <v>-2</v>
      </c>
    </row>
    <row r="62" spans="2:15" ht="12" x14ac:dyDescent="0.2">
      <c r="B62" s="74" t="s">
        <v>4</v>
      </c>
      <c r="C62" s="25">
        <v>7</v>
      </c>
      <c r="D62" s="33">
        <v>5</v>
      </c>
      <c r="E62" s="33">
        <v>5</v>
      </c>
      <c r="F62" s="45">
        <v>5</v>
      </c>
      <c r="G62" s="61">
        <v>5</v>
      </c>
      <c r="H62" s="53">
        <v>6</v>
      </c>
      <c r="I62" s="33">
        <v>6</v>
      </c>
      <c r="J62" s="33">
        <v>4</v>
      </c>
      <c r="K62" s="33">
        <v>4</v>
      </c>
      <c r="L62" s="116">
        <v>4</v>
      </c>
      <c r="M62" s="22">
        <f t="shared" si="95"/>
        <v>0</v>
      </c>
      <c r="N62" s="14">
        <f t="shared" si="96"/>
        <v>0</v>
      </c>
      <c r="O62" s="22">
        <f t="shared" si="97"/>
        <v>-1</v>
      </c>
    </row>
    <row r="63" spans="2:15" ht="12.75" x14ac:dyDescent="0.2">
      <c r="B63" s="90" t="s">
        <v>1</v>
      </c>
      <c r="C63" s="106">
        <f t="shared" ref="C63:E63" si="98">+C62+C61</f>
        <v>14</v>
      </c>
      <c r="D63" s="107">
        <f t="shared" ref="D63" si="99">+D62+D61</f>
        <v>13</v>
      </c>
      <c r="E63" s="107">
        <f t="shared" si="98"/>
        <v>13</v>
      </c>
      <c r="F63" s="108">
        <f t="shared" ref="F63:L63" si="100">+F62+F61</f>
        <v>12</v>
      </c>
      <c r="G63" s="109">
        <f t="shared" ref="G63:K63" si="101">+G62+G61</f>
        <v>13</v>
      </c>
      <c r="H63" s="110">
        <f t="shared" si="101"/>
        <v>13</v>
      </c>
      <c r="I63" s="107">
        <f t="shared" si="101"/>
        <v>12</v>
      </c>
      <c r="J63" s="107">
        <f t="shared" si="101"/>
        <v>11</v>
      </c>
      <c r="K63" s="107">
        <f t="shared" si="101"/>
        <v>10</v>
      </c>
      <c r="L63" s="117">
        <f t="shared" si="100"/>
        <v>10</v>
      </c>
      <c r="M63" s="96">
        <f t="shared" si="95"/>
        <v>0</v>
      </c>
      <c r="N63" s="97">
        <f t="shared" si="96"/>
        <v>0</v>
      </c>
      <c r="O63" s="96">
        <f t="shared" si="97"/>
        <v>-3</v>
      </c>
    </row>
    <row r="64" spans="2:15" ht="25.5" x14ac:dyDescent="0.2">
      <c r="B64" s="79" t="s">
        <v>28</v>
      </c>
      <c r="C64" s="5"/>
      <c r="D64" s="34"/>
      <c r="E64" s="34"/>
      <c r="F64" s="46"/>
      <c r="G64" s="62"/>
      <c r="H64" s="54"/>
      <c r="I64" s="34"/>
      <c r="J64" s="34"/>
      <c r="K64" s="34"/>
      <c r="L64" s="112"/>
      <c r="M64" s="18"/>
      <c r="N64" s="17"/>
      <c r="O64" s="18"/>
    </row>
    <row r="65" spans="2:18" ht="12" x14ac:dyDescent="0.2">
      <c r="B65" s="73" t="s">
        <v>3</v>
      </c>
      <c r="C65" s="5">
        <v>112</v>
      </c>
      <c r="D65" s="32">
        <v>114</v>
      </c>
      <c r="E65" s="32">
        <v>112</v>
      </c>
      <c r="F65" s="44">
        <v>116</v>
      </c>
      <c r="G65" s="60">
        <v>125</v>
      </c>
      <c r="H65" s="52">
        <v>129</v>
      </c>
      <c r="I65" s="32">
        <v>144</v>
      </c>
      <c r="J65" s="32">
        <v>131</v>
      </c>
      <c r="K65" s="32">
        <v>136</v>
      </c>
      <c r="L65" s="113">
        <v>136</v>
      </c>
      <c r="M65" s="18">
        <f t="shared" ref="M65:M67" si="102">L65-K65</f>
        <v>0</v>
      </c>
      <c r="N65" s="7">
        <f t="shared" ref="N65:N67" si="103">IF(L65&gt;20,(L65-K65)/K65,0)</f>
        <v>0</v>
      </c>
      <c r="O65" s="18">
        <f t="shared" ref="O65:O67" si="104">L65-G65</f>
        <v>11</v>
      </c>
    </row>
    <row r="66" spans="2:18" ht="12" x14ac:dyDescent="0.2">
      <c r="B66" s="74" t="s">
        <v>4</v>
      </c>
      <c r="C66" s="25">
        <v>372</v>
      </c>
      <c r="D66" s="33">
        <v>397</v>
      </c>
      <c r="E66" s="33">
        <v>349</v>
      </c>
      <c r="F66" s="45">
        <v>334</v>
      </c>
      <c r="G66" s="61">
        <v>341</v>
      </c>
      <c r="H66" s="53">
        <v>333</v>
      </c>
      <c r="I66" s="33">
        <v>313</v>
      </c>
      <c r="J66" s="33">
        <v>208</v>
      </c>
      <c r="K66" s="33">
        <v>257</v>
      </c>
      <c r="L66" s="116">
        <v>263</v>
      </c>
      <c r="M66" s="22">
        <f t="shared" si="102"/>
        <v>6</v>
      </c>
      <c r="N66" s="14">
        <f t="shared" si="103"/>
        <v>2.3346303501945526E-2</v>
      </c>
      <c r="O66" s="22">
        <f t="shared" si="104"/>
        <v>-78</v>
      </c>
    </row>
    <row r="67" spans="2:18" ht="12.75" x14ac:dyDescent="0.2">
      <c r="B67" s="90" t="s">
        <v>1</v>
      </c>
      <c r="C67" s="91">
        <f t="shared" ref="C67:E67" si="105">+C66+C65</f>
        <v>484</v>
      </c>
      <c r="D67" s="92">
        <f t="shared" ref="D67" si="106">+D66+D65</f>
        <v>511</v>
      </c>
      <c r="E67" s="92">
        <f t="shared" si="105"/>
        <v>461</v>
      </c>
      <c r="F67" s="93">
        <f t="shared" ref="F67:L67" si="107">+F66+F65</f>
        <v>450</v>
      </c>
      <c r="G67" s="94">
        <f t="shared" ref="G67:K67" si="108">+G66+G65</f>
        <v>466</v>
      </c>
      <c r="H67" s="95">
        <f t="shared" si="108"/>
        <v>462</v>
      </c>
      <c r="I67" s="92">
        <f t="shared" si="108"/>
        <v>457</v>
      </c>
      <c r="J67" s="92">
        <f t="shared" si="108"/>
        <v>339</v>
      </c>
      <c r="K67" s="92">
        <f t="shared" si="108"/>
        <v>393</v>
      </c>
      <c r="L67" s="111">
        <f t="shared" si="107"/>
        <v>399</v>
      </c>
      <c r="M67" s="96">
        <f t="shared" si="102"/>
        <v>6</v>
      </c>
      <c r="N67" s="97">
        <f t="shared" si="103"/>
        <v>1.5267175572519083E-2</v>
      </c>
      <c r="O67" s="96">
        <f t="shared" si="104"/>
        <v>-67</v>
      </c>
    </row>
    <row r="68" spans="2:18" ht="25.5" x14ac:dyDescent="0.2">
      <c r="B68" s="79" t="s">
        <v>29</v>
      </c>
      <c r="C68" s="5"/>
      <c r="D68" s="34"/>
      <c r="E68" s="34"/>
      <c r="F68" s="46"/>
      <c r="G68" s="62"/>
      <c r="H68" s="54"/>
      <c r="I68" s="34"/>
      <c r="J68" s="34"/>
      <c r="K68" s="34"/>
      <c r="L68" s="112"/>
      <c r="M68" s="18"/>
      <c r="N68" s="7"/>
      <c r="O68" s="18"/>
    </row>
    <row r="69" spans="2:18" ht="12" x14ac:dyDescent="0.2">
      <c r="B69" s="73" t="s">
        <v>3</v>
      </c>
      <c r="C69" s="5">
        <v>45</v>
      </c>
      <c r="D69" s="32">
        <v>44</v>
      </c>
      <c r="E69" s="32">
        <v>43</v>
      </c>
      <c r="F69" s="44">
        <v>46</v>
      </c>
      <c r="G69" s="60">
        <v>50</v>
      </c>
      <c r="H69" s="52">
        <v>51</v>
      </c>
      <c r="I69" s="32">
        <v>45</v>
      </c>
      <c r="J69" s="32">
        <v>45</v>
      </c>
      <c r="K69" s="32">
        <v>43</v>
      </c>
      <c r="L69" s="113">
        <v>43</v>
      </c>
      <c r="M69" s="18">
        <f t="shared" ref="M69:M71" si="109">L69-K69</f>
        <v>0</v>
      </c>
      <c r="N69" s="7">
        <f t="shared" ref="N69:N71" si="110">IF(L69&gt;20,(L69-K69)/K69,0)</f>
        <v>0</v>
      </c>
      <c r="O69" s="18">
        <f t="shared" ref="O69:O71" si="111">L69-G69</f>
        <v>-7</v>
      </c>
    </row>
    <row r="70" spans="2:18" ht="12" x14ac:dyDescent="0.2">
      <c r="B70" s="74" t="s">
        <v>4</v>
      </c>
      <c r="C70" s="25">
        <v>0</v>
      </c>
      <c r="D70" s="33">
        <v>0</v>
      </c>
      <c r="E70" s="33">
        <v>1</v>
      </c>
      <c r="F70" s="45">
        <v>1</v>
      </c>
      <c r="G70" s="61">
        <v>1</v>
      </c>
      <c r="H70" s="53">
        <v>1</v>
      </c>
      <c r="I70" s="33">
        <v>0</v>
      </c>
      <c r="J70" s="33">
        <v>0</v>
      </c>
      <c r="K70" s="33">
        <v>0</v>
      </c>
      <c r="L70" s="116">
        <v>0</v>
      </c>
      <c r="M70" s="22">
        <f t="shared" si="109"/>
        <v>0</v>
      </c>
      <c r="N70" s="14">
        <f t="shared" si="110"/>
        <v>0</v>
      </c>
      <c r="O70" s="22">
        <f t="shared" si="111"/>
        <v>-1</v>
      </c>
    </row>
    <row r="71" spans="2:18" ht="12.75" x14ac:dyDescent="0.2">
      <c r="B71" s="90" t="s">
        <v>1</v>
      </c>
      <c r="C71" s="106">
        <f t="shared" ref="C71:E71" si="112">+C70+C69</f>
        <v>45</v>
      </c>
      <c r="D71" s="107">
        <f t="shared" ref="D71" si="113">+D70+D69</f>
        <v>44</v>
      </c>
      <c r="E71" s="107">
        <f t="shared" si="112"/>
        <v>44</v>
      </c>
      <c r="F71" s="108">
        <f t="shared" ref="F71:L71" si="114">+F70+F69</f>
        <v>47</v>
      </c>
      <c r="G71" s="109">
        <f t="shared" ref="G71:K71" si="115">+G70+G69</f>
        <v>51</v>
      </c>
      <c r="H71" s="110">
        <f t="shared" si="115"/>
        <v>52</v>
      </c>
      <c r="I71" s="107">
        <f t="shared" si="115"/>
        <v>45</v>
      </c>
      <c r="J71" s="107">
        <f t="shared" si="115"/>
        <v>45</v>
      </c>
      <c r="K71" s="107">
        <f t="shared" si="115"/>
        <v>43</v>
      </c>
      <c r="L71" s="117">
        <f t="shared" si="114"/>
        <v>43</v>
      </c>
      <c r="M71" s="96">
        <f t="shared" si="109"/>
        <v>0</v>
      </c>
      <c r="N71" s="97">
        <f t="shared" si="110"/>
        <v>0</v>
      </c>
      <c r="O71" s="96">
        <f t="shared" si="111"/>
        <v>-8</v>
      </c>
    </row>
    <row r="72" spans="2:18" ht="25.5" x14ac:dyDescent="0.2">
      <c r="B72" s="79" t="s">
        <v>30</v>
      </c>
      <c r="C72" s="5"/>
      <c r="D72" s="34"/>
      <c r="E72" s="34"/>
      <c r="F72" s="46"/>
      <c r="G72" s="62"/>
      <c r="H72" s="54"/>
      <c r="I72" s="34"/>
      <c r="J72" s="34"/>
      <c r="K72" s="34"/>
      <c r="L72" s="112"/>
      <c r="M72" s="18"/>
      <c r="N72" s="17"/>
      <c r="O72" s="18"/>
    </row>
    <row r="73" spans="2:18" ht="12" x14ac:dyDescent="0.2">
      <c r="B73" s="73" t="s">
        <v>3</v>
      </c>
      <c r="C73" s="5">
        <v>5</v>
      </c>
      <c r="D73" s="32">
        <v>3</v>
      </c>
      <c r="E73" s="32">
        <v>2</v>
      </c>
      <c r="F73" s="44">
        <v>2</v>
      </c>
      <c r="G73" s="60">
        <v>3</v>
      </c>
      <c r="H73" s="52">
        <v>3</v>
      </c>
      <c r="I73" s="32">
        <v>3</v>
      </c>
      <c r="J73" s="32">
        <v>3</v>
      </c>
      <c r="K73" s="32">
        <v>3</v>
      </c>
      <c r="L73" s="113">
        <v>3</v>
      </c>
      <c r="M73" s="18">
        <f t="shared" ref="M73:M75" si="116">L73-K73</f>
        <v>0</v>
      </c>
      <c r="N73" s="7">
        <f t="shared" ref="N73:N75" si="117">IF(L73&gt;20,(L73-K73)/K73,0)</f>
        <v>0</v>
      </c>
      <c r="O73" s="18">
        <f t="shared" ref="O73:O75" si="118">L73-G73</f>
        <v>0</v>
      </c>
    </row>
    <row r="74" spans="2:18" ht="12" x14ac:dyDescent="0.2">
      <c r="B74" s="74" t="s">
        <v>4</v>
      </c>
      <c r="C74" s="25">
        <v>3</v>
      </c>
      <c r="D74" s="33">
        <v>5</v>
      </c>
      <c r="E74" s="33">
        <v>4</v>
      </c>
      <c r="F74" s="45">
        <v>3</v>
      </c>
      <c r="G74" s="61">
        <v>3</v>
      </c>
      <c r="H74" s="53">
        <v>3</v>
      </c>
      <c r="I74" s="33">
        <v>3</v>
      </c>
      <c r="J74" s="33">
        <v>3</v>
      </c>
      <c r="K74" s="33">
        <v>3</v>
      </c>
      <c r="L74" s="116">
        <v>3</v>
      </c>
      <c r="M74" s="22">
        <f t="shared" si="116"/>
        <v>0</v>
      </c>
      <c r="N74" s="14">
        <f t="shared" si="117"/>
        <v>0</v>
      </c>
      <c r="O74" s="22">
        <f t="shared" si="118"/>
        <v>0</v>
      </c>
    </row>
    <row r="75" spans="2:18" ht="12.75" x14ac:dyDescent="0.2">
      <c r="B75" s="90" t="s">
        <v>1</v>
      </c>
      <c r="C75" s="91">
        <f t="shared" ref="C75:E75" si="119">+C74+C73</f>
        <v>8</v>
      </c>
      <c r="D75" s="92">
        <f t="shared" ref="D75" si="120">+D74+D73</f>
        <v>8</v>
      </c>
      <c r="E75" s="92">
        <f t="shared" si="119"/>
        <v>6</v>
      </c>
      <c r="F75" s="93">
        <f t="shared" ref="F75:L75" si="121">+F74+F73</f>
        <v>5</v>
      </c>
      <c r="G75" s="94">
        <f t="shared" ref="G75:K75" si="122">+G74+G73</f>
        <v>6</v>
      </c>
      <c r="H75" s="95">
        <f t="shared" si="122"/>
        <v>6</v>
      </c>
      <c r="I75" s="92">
        <f t="shared" si="122"/>
        <v>6</v>
      </c>
      <c r="J75" s="92">
        <f t="shared" si="122"/>
        <v>6</v>
      </c>
      <c r="K75" s="92">
        <f t="shared" si="122"/>
        <v>6</v>
      </c>
      <c r="L75" s="111">
        <f t="shared" si="121"/>
        <v>6</v>
      </c>
      <c r="M75" s="96">
        <f t="shared" si="116"/>
        <v>0</v>
      </c>
      <c r="N75" s="97">
        <f t="shared" si="117"/>
        <v>0</v>
      </c>
      <c r="O75" s="96">
        <f t="shared" si="118"/>
        <v>0</v>
      </c>
    </row>
    <row r="76" spans="2:18" ht="15.75" x14ac:dyDescent="0.25">
      <c r="B76" s="80" t="s">
        <v>5</v>
      </c>
      <c r="C76" s="5"/>
      <c r="D76" s="34"/>
      <c r="E76" s="34"/>
      <c r="F76" s="46"/>
      <c r="G76" s="62"/>
      <c r="H76" s="54"/>
      <c r="I76" s="34"/>
      <c r="J76" s="34"/>
      <c r="K76" s="34"/>
      <c r="L76" s="12"/>
      <c r="M76" s="18"/>
      <c r="N76" s="17"/>
      <c r="O76" s="18"/>
    </row>
    <row r="77" spans="2:18" ht="12" x14ac:dyDescent="0.2">
      <c r="B77" s="81" t="s">
        <v>3</v>
      </c>
      <c r="C77" s="5">
        <f t="shared" ref="C77:E78" si="123">(C73+C69+C65+C61+C57+C53+C49+C45+C41+C37+C33+C29+C25+C21+C17+C13+C6)</f>
        <v>1036</v>
      </c>
      <c r="D77" s="32">
        <f t="shared" si="123"/>
        <v>1032</v>
      </c>
      <c r="E77" s="32">
        <f t="shared" si="123"/>
        <v>1021</v>
      </c>
      <c r="F77" s="44">
        <f t="shared" ref="F77:L77" si="124">(F73+F69+F65+F61+F57+F53+F49+F45+F41+F37+F33+F29+F25+F21+F17+F13+F6)</f>
        <v>1043</v>
      </c>
      <c r="G77" s="60">
        <f t="shared" ref="G77:K77" si="125">(G73+G69+G65+G61+G57+G53+G49+G45+G41+G37+G33+G29+G25+G21+G17+G13+G6)</f>
        <v>1108</v>
      </c>
      <c r="H77" s="52">
        <f t="shared" si="125"/>
        <v>1147</v>
      </c>
      <c r="I77" s="32">
        <f t="shared" si="125"/>
        <v>1154</v>
      </c>
      <c r="J77" s="32">
        <f t="shared" si="125"/>
        <v>1140</v>
      </c>
      <c r="K77" s="32">
        <f t="shared" si="125"/>
        <v>1140</v>
      </c>
      <c r="L77" s="6">
        <f t="shared" si="124"/>
        <v>1129</v>
      </c>
      <c r="M77" s="18">
        <f t="shared" ref="M77:M79" si="126">L77-K77</f>
        <v>-11</v>
      </c>
      <c r="N77" s="7">
        <f t="shared" ref="N77:N79" si="127">IF(L77&gt;20,(L77-K77)/K77,0)</f>
        <v>-9.6491228070175444E-3</v>
      </c>
      <c r="O77" s="18">
        <f t="shared" ref="O77:O79" si="128">L77-G77</f>
        <v>21</v>
      </c>
      <c r="P77" s="82"/>
      <c r="Q77" s="82"/>
      <c r="R77" s="82"/>
    </row>
    <row r="78" spans="2:18" ht="12.75" thickBot="1" x14ac:dyDescent="0.25">
      <c r="B78" s="81" t="s">
        <v>4</v>
      </c>
      <c r="C78" s="5">
        <f t="shared" si="123"/>
        <v>775</v>
      </c>
      <c r="D78" s="32">
        <f t="shared" si="123"/>
        <v>809</v>
      </c>
      <c r="E78" s="32">
        <f t="shared" si="123"/>
        <v>768</v>
      </c>
      <c r="F78" s="44">
        <f t="shared" ref="F78:L78" si="129">(F74+F70+F66+F62+F58+F54+F50+F46+F42+F38+F34+F30+F26+F22+F18+F14+F7)</f>
        <v>718</v>
      </c>
      <c r="G78" s="60">
        <f t="shared" ref="G78:K78" si="130">(G74+G70+G66+G62+G58+G54+G50+G46+G42+G38+G34+G30+G26+G22+G18+G14+G7)</f>
        <v>737</v>
      </c>
      <c r="H78" s="52">
        <f t="shared" si="130"/>
        <v>719</v>
      </c>
      <c r="I78" s="32">
        <f t="shared" si="130"/>
        <v>700</v>
      </c>
      <c r="J78" s="32">
        <f t="shared" si="130"/>
        <v>550</v>
      </c>
      <c r="K78" s="32">
        <f t="shared" si="130"/>
        <v>608</v>
      </c>
      <c r="L78" s="6">
        <f t="shared" si="129"/>
        <v>601</v>
      </c>
      <c r="M78" s="18">
        <f t="shared" si="126"/>
        <v>-7</v>
      </c>
      <c r="N78" s="7">
        <f t="shared" si="127"/>
        <v>-1.1513157894736841E-2</v>
      </c>
      <c r="O78" s="18">
        <f t="shared" si="128"/>
        <v>-136</v>
      </c>
      <c r="P78" s="82"/>
      <c r="Q78" s="82"/>
      <c r="R78" s="82"/>
    </row>
    <row r="79" spans="2:18" ht="12.75" thickBot="1" x14ac:dyDescent="0.25">
      <c r="B79" s="83" t="s">
        <v>2</v>
      </c>
      <c r="C79" s="21">
        <f t="shared" ref="C79" si="131">SUM(C77:C78)</f>
        <v>1811</v>
      </c>
      <c r="D79" s="31">
        <f>SUM(D77:D78)</f>
        <v>1841</v>
      </c>
      <c r="E79" s="31">
        <f>SUM(E77:E78)</f>
        <v>1789</v>
      </c>
      <c r="F79" s="49">
        <f t="shared" ref="F79:L79" si="132">SUM(F77:F78)</f>
        <v>1761</v>
      </c>
      <c r="G79" s="65">
        <f t="shared" ref="G79:K79" si="133">SUM(G77:G78)</f>
        <v>1845</v>
      </c>
      <c r="H79" s="57">
        <f t="shared" si="133"/>
        <v>1866</v>
      </c>
      <c r="I79" s="31">
        <f t="shared" si="133"/>
        <v>1854</v>
      </c>
      <c r="J79" s="31">
        <f t="shared" si="133"/>
        <v>1690</v>
      </c>
      <c r="K79" s="31">
        <f t="shared" si="133"/>
        <v>1748</v>
      </c>
      <c r="L79" s="9">
        <f t="shared" si="132"/>
        <v>1730</v>
      </c>
      <c r="M79" s="24">
        <f t="shared" si="126"/>
        <v>-18</v>
      </c>
      <c r="N79" s="23">
        <f t="shared" si="127"/>
        <v>-1.0297482837528604E-2</v>
      </c>
      <c r="O79" s="24">
        <f t="shared" si="128"/>
        <v>-115</v>
      </c>
      <c r="P79" s="82"/>
      <c r="Q79" s="82"/>
      <c r="R79" s="82"/>
    </row>
    <row r="80" spans="2:18" x14ac:dyDescent="0.15">
      <c r="B80" s="8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84"/>
      <c r="O80" s="3"/>
    </row>
    <row r="81" spans="1:15" s="1" customFormat="1" ht="11.25" customHeight="1" x14ac:dyDescent="0.2">
      <c r="A81" s="85" t="s">
        <v>43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7"/>
      <c r="O81" s="86"/>
    </row>
    <row r="83" spans="1:15" ht="12.75" x14ac:dyDescent="0.2">
      <c r="A83" s="88" t="s">
        <v>44</v>
      </c>
    </row>
    <row r="84" spans="1:15" x14ac:dyDescent="0.15">
      <c r="D84" s="89"/>
      <c r="E84" s="89"/>
      <c r="F84" s="89"/>
      <c r="G84" s="89"/>
      <c r="H84" s="89"/>
      <c r="I84" s="89"/>
      <c r="J84" s="89"/>
      <c r="K84" s="89"/>
      <c r="L84" s="89"/>
    </row>
  </sheetData>
  <mergeCells count="2">
    <mergeCell ref="B1:O1"/>
    <mergeCell ref="B2:O2"/>
  </mergeCells>
  <phoneticPr fontId="3" type="noConversion"/>
  <printOptions horizontalCentered="1"/>
  <pageMargins left="0.5" right="0.5" top="0.75" bottom="0.5" header="0.5" footer="0.25"/>
  <pageSetup scale="66" orientation="portrait" r:id="rId1"/>
  <headerFooter alignWithMargins="0">
    <oddFooter>&amp;C&amp;"Times New Roman,Bold"H.11.0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H-11.0</vt:lpstr>
      <vt:lpstr>'H-11.0'!Print_Area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2015-03-10T15:06:20Z</cp:lastPrinted>
  <dcterms:created xsi:type="dcterms:W3CDTF">2000-10-19T14:20:01Z</dcterms:created>
  <dcterms:modified xsi:type="dcterms:W3CDTF">2023-01-06T20:03:16Z</dcterms:modified>
</cp:coreProperties>
</file>