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/>
  <mc:AlternateContent xmlns:mc="http://schemas.openxmlformats.org/markup-compatibility/2006">
    <mc:Choice Requires="x15">
      <x15ac:absPath xmlns:x15ac="http://schemas.microsoft.com/office/spreadsheetml/2010/11/ac" url="/Users/jrdavis/Desktop/JDavis_Documents/SU/Department/DEEE Leadership/GPA Calculators/"/>
    </mc:Choice>
  </mc:AlternateContent>
  <xr:revisionPtr revIDLastSave="0" documentId="13_ncr:1_{316526D8-E2B1-B048-85DE-50BDA160139F}" xr6:coauthVersionLast="47" xr6:coauthVersionMax="47" xr10:uidLastSave="{00000000-0000-0000-0000-000000000000}"/>
  <bookViews>
    <workbookView xWindow="-24100" yWindow="500" windowWidth="27380" windowHeight="17500" xr2:uid="{00000000-000D-0000-FFFF-FFFF00000000}"/>
  </bookViews>
  <sheets>
    <sheet name="Name - EL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20" i="1"/>
  <c r="B19" i="1"/>
  <c r="B18" i="1"/>
  <c r="B17" i="1"/>
  <c r="B16" i="1"/>
  <c r="D27" i="1" l="1"/>
  <c r="B27" i="1"/>
  <c r="E27" i="1" l="1"/>
  <c r="B11" i="1" l="1"/>
  <c r="B12" i="1"/>
  <c r="B13" i="1"/>
  <c r="B14" i="1"/>
  <c r="B15" i="1"/>
  <c r="B22" i="1"/>
  <c r="B10" i="1"/>
  <c r="D20" i="1" l="1"/>
  <c r="D18" i="1"/>
  <c r="D39" i="1"/>
  <c r="D33" i="1"/>
  <c r="B40" i="1"/>
  <c r="B39" i="1"/>
  <c r="B37" i="1"/>
  <c r="B32" i="1"/>
  <c r="B31" i="1"/>
  <c r="D32" i="1"/>
  <c r="B33" i="1"/>
  <c r="D10" i="1"/>
  <c r="D11" i="1"/>
  <c r="D12" i="1"/>
  <c r="E12" i="1" s="1"/>
  <c r="D13" i="1"/>
  <c r="D14" i="1"/>
  <c r="D15" i="1"/>
  <c r="E15" i="1" s="1"/>
  <c r="D16" i="1"/>
  <c r="D17" i="1"/>
  <c r="D19" i="1"/>
  <c r="E19" i="1" s="1"/>
  <c r="D21" i="1"/>
  <c r="D22" i="1"/>
  <c r="B26" i="1"/>
  <c r="D26" i="1"/>
  <c r="B28" i="1"/>
  <c r="D28" i="1"/>
  <c r="B29" i="1"/>
  <c r="D29" i="1"/>
  <c r="B30" i="1"/>
  <c r="D30" i="1"/>
  <c r="D31" i="1"/>
  <c r="B34" i="1"/>
  <c r="D34" i="1"/>
  <c r="B35" i="1"/>
  <c r="D35" i="1"/>
  <c r="B36" i="1"/>
  <c r="D36" i="1"/>
  <c r="D37" i="1"/>
  <c r="B38" i="1"/>
  <c r="D38" i="1"/>
  <c r="D40" i="1"/>
  <c r="E29" i="1" l="1"/>
  <c r="E32" i="1"/>
  <c r="E35" i="1"/>
  <c r="E40" i="1"/>
  <c r="E30" i="1"/>
  <c r="E28" i="1"/>
  <c r="E22" i="1"/>
  <c r="E16" i="1"/>
  <c r="E38" i="1"/>
  <c r="E33" i="1"/>
  <c r="E20" i="1"/>
  <c r="E18" i="1"/>
  <c r="E31" i="1"/>
  <c r="E10" i="1"/>
  <c r="E37" i="1"/>
  <c r="E21" i="1"/>
  <c r="E14" i="1"/>
  <c r="E39" i="1"/>
  <c r="E17" i="1"/>
  <c r="E36" i="1"/>
  <c r="E34" i="1"/>
  <c r="E26" i="1"/>
  <c r="E13" i="1"/>
  <c r="E11" i="1"/>
  <c r="B41" i="1"/>
  <c r="B23" i="1"/>
  <c r="E23" i="1" l="1"/>
  <c r="F5" i="1" s="1"/>
  <c r="E41" i="1"/>
  <c r="F7" i="1" l="1"/>
  <c r="F6" i="1"/>
</calcChain>
</file>

<file path=xl/sharedStrings.xml><?xml version="1.0" encoding="utf-8"?>
<sst xmlns="http://schemas.openxmlformats.org/spreadsheetml/2006/main" count="86" uniqueCount="51">
  <si>
    <t>Totals for GPA calculations</t>
  </si>
  <si>
    <t>U</t>
  </si>
  <si>
    <t>ELED 422</t>
  </si>
  <si>
    <t>ELED 421</t>
  </si>
  <si>
    <t>ELED 411</t>
  </si>
  <si>
    <t>ELED 410</t>
  </si>
  <si>
    <t>ELED 406</t>
  </si>
  <si>
    <t>ELED 405</t>
  </si>
  <si>
    <t>ELED 403</t>
  </si>
  <si>
    <t>ELED 350</t>
  </si>
  <si>
    <t>ELED 340</t>
  </si>
  <si>
    <t>ELED 330</t>
  </si>
  <si>
    <t>ELED 320</t>
  </si>
  <si>
    <t>ELED 317</t>
  </si>
  <si>
    <t>ELED 305</t>
  </si>
  <si>
    <t>ELED 302</t>
  </si>
  <si>
    <t xml:space="preserve"> PTS</t>
  </si>
  <si>
    <t>VALUE</t>
  </si>
  <si>
    <t>GRADE</t>
  </si>
  <si>
    <t>CREDIT HOURS</t>
  </si>
  <si>
    <t>Professional Courses</t>
  </si>
  <si>
    <t>ELED 202</t>
  </si>
  <si>
    <t>MATH 230</t>
  </si>
  <si>
    <t>MATH 130</t>
  </si>
  <si>
    <t>F</t>
  </si>
  <si>
    <t>D</t>
  </si>
  <si>
    <t>C</t>
  </si>
  <si>
    <t>B</t>
  </si>
  <si>
    <t>A</t>
  </si>
  <si>
    <t>Do Not Touch This</t>
  </si>
  <si>
    <t>Pre-Professional Courses</t>
  </si>
  <si>
    <t>Overall GPA</t>
  </si>
  <si>
    <t>Enter the Letter Grade Here *(U=Unmet)</t>
  </si>
  <si>
    <r>
      <t xml:space="preserve">Enter Credits Here For </t>
    </r>
    <r>
      <rPr>
        <b/>
        <u/>
        <sz val="8"/>
        <color theme="1"/>
        <rFont val="Calibri"/>
        <family val="2"/>
        <scheme val="minor"/>
      </rPr>
      <t>Completed</t>
    </r>
    <r>
      <rPr>
        <b/>
        <sz val="8"/>
        <color theme="1"/>
        <rFont val="Calibri"/>
        <family val="2"/>
        <scheme val="minor"/>
      </rPr>
      <t xml:space="preserve"> Courses</t>
    </r>
  </si>
  <si>
    <t>Professional GPA</t>
  </si>
  <si>
    <t>Pre-Professional GPA</t>
  </si>
  <si>
    <t>For approved courses in the Science Areas, see the Major Checklist.</t>
  </si>
  <si>
    <r>
      <t>*</t>
    </r>
    <r>
      <rPr>
        <b/>
        <i/>
        <u val="double"/>
        <sz val="10"/>
        <color theme="5" tint="-0.249977111117893"/>
        <rFont val="Calibri"/>
        <family val="2"/>
        <scheme val="minor"/>
      </rPr>
      <t>NOTE</t>
    </r>
    <r>
      <rPr>
        <b/>
        <i/>
        <sz val="10"/>
        <color theme="5" tint="-0.249977111117893"/>
        <rFont val="Calibri"/>
        <family val="2"/>
        <scheme val="minor"/>
      </rPr>
      <t>:  LEAVE "U" IF REQUIRED COURSE HAS NOT BEEN COMPLETED</t>
    </r>
  </si>
  <si>
    <r>
      <t xml:space="preserve">SELECT </t>
    </r>
    <r>
      <rPr>
        <b/>
        <u/>
        <sz val="10"/>
        <color theme="5" tint="-0.249977111117893"/>
        <rFont val="Calibri"/>
        <family val="2"/>
        <scheme val="minor"/>
      </rPr>
      <t>LETTER GRADE</t>
    </r>
    <r>
      <rPr>
        <b/>
        <sz val="10"/>
        <color theme="5" tint="-0.249977111117893"/>
        <rFont val="Calibri"/>
        <family val="2"/>
        <scheme val="minor"/>
      </rPr>
      <t xml:space="preserve"> FROM LIST IN HIGHLIGHTED COLUMN </t>
    </r>
  </si>
  <si>
    <t>Elementary Education GPA Calculator</t>
  </si>
  <si>
    <t>GEOG or ENVR (GENE ES)</t>
  </si>
  <si>
    <t>HIST 101, 102 (GENE SC)</t>
  </si>
  <si>
    <t>HIST above 104 (GENE SC)</t>
  </si>
  <si>
    <t>MATH 150 (GENE QA)</t>
  </si>
  <si>
    <t>PSYC 250 (GENE SI)</t>
  </si>
  <si>
    <t>EDFN 210</t>
  </si>
  <si>
    <t>Literature IB (4) (from either ENGL or MDFL)</t>
  </si>
  <si>
    <t>ENGL 103 (CTW)</t>
  </si>
  <si>
    <t>ELED 301</t>
  </si>
  <si>
    <t>BIOL 101 (GENE HOS or STS)</t>
  </si>
  <si>
    <t>CHEM 101 or PHYS 101 (GENE HOS or STS)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</si>
</sst>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0" tint="-0.499984740745262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5" tint="-0.249977111117893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b/>
      <sz val="12"/>
      <name val="Calibri"/>
      <family val="2"/>
      <scheme val="minor"/>
    </font>
    <font>
      <b/>
      <sz val="10"/>
      <color indexed="12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indexed="10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u/>
      <sz val="10"/>
      <color theme="0"/>
      <name val="Arial"/>
      <family val="2"/>
    </font>
    <font>
      <b/>
      <i/>
      <sz val="10"/>
      <color theme="5"/>
      <name val="Arial"/>
      <family val="2"/>
    </font>
    <font>
      <b/>
      <i/>
      <sz val="10"/>
      <color theme="5" tint="-0.249977111117893"/>
      <name val="Calibri"/>
      <family val="2"/>
      <scheme val="minor"/>
    </font>
    <font>
      <b/>
      <i/>
      <u val="double"/>
      <sz val="10"/>
      <color theme="5" tint="-0.249977111117893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b/>
      <u/>
      <sz val="10"/>
      <color theme="5" tint="-0.249977111117893"/>
      <name val="Calibri"/>
      <family val="2"/>
      <scheme val="minor"/>
    </font>
    <font>
      <b/>
      <i/>
      <sz val="14"/>
      <color theme="0" tint="-4.9989318521683403E-2"/>
      <name val="Calibri"/>
      <family val="2"/>
      <scheme val="minor"/>
    </font>
    <font>
      <b/>
      <sz val="8"/>
      <color rgb="FFC65911"/>
      <name val="Calibri"/>
      <family val="2"/>
      <scheme val="minor"/>
    </font>
    <font>
      <sz val="8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DA6B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4" tint="0.79998168889431442"/>
      </top>
      <bottom style="double">
        <color indexed="6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theme="4" tint="0.79998168889431442"/>
      </left>
      <right style="medium">
        <color theme="4" tint="0.79998168889431442"/>
      </right>
      <top style="thin">
        <color theme="4" tint="0.79998168889431442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4" tint="0.79998168889431442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rgb="FFDDEBF7"/>
      </bottom>
      <diagonal/>
    </border>
    <border>
      <left style="medium">
        <color rgb="FFDDEBF7"/>
      </left>
      <right style="medium">
        <color rgb="FFDDEBF7"/>
      </right>
      <top/>
      <bottom style="thin">
        <color rgb="FFDDEBF7"/>
      </bottom>
      <diagonal/>
    </border>
    <border>
      <left style="medium">
        <color rgb="FFDDEBF7"/>
      </left>
      <right style="medium">
        <color rgb="FFDDEBF7"/>
      </right>
      <top style="thin">
        <color rgb="FFDDEBF7"/>
      </top>
      <bottom style="thin">
        <color rgb="FFDDEBF7"/>
      </bottom>
      <diagonal/>
    </border>
    <border>
      <left style="medium">
        <color theme="4" tint="0.79998168889431442"/>
      </left>
      <right/>
      <top/>
      <bottom style="double">
        <color indexed="64"/>
      </bottom>
      <diagonal/>
    </border>
    <border>
      <left style="medium">
        <color rgb="FFDDEBF7"/>
      </left>
      <right style="medium">
        <color rgb="FFDDEBF7"/>
      </right>
      <top style="thin">
        <color rgb="FFDDEBF7"/>
      </top>
      <bottom style="double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0" fontId="3" fillId="2" borderId="0" xfId="0" applyFont="1" applyFill="1" applyAlignment="1">
      <alignment horizontal="center"/>
    </xf>
    <xf numFmtId="2" fontId="4" fillId="2" borderId="1" xfId="0" applyNumberFormat="1" applyFont="1" applyFill="1" applyBorder="1"/>
    <xf numFmtId="0" fontId="4" fillId="2" borderId="1" xfId="0" applyFont="1" applyFill="1" applyBorder="1"/>
    <xf numFmtId="0" fontId="3" fillId="2" borderId="0" xfId="0" applyFont="1" applyFill="1"/>
    <xf numFmtId="0" fontId="5" fillId="0" borderId="2" xfId="0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4" xfId="0" applyFont="1" applyBorder="1" applyAlignment="1">
      <alignment vertical="center" wrapText="1"/>
    </xf>
    <xf numFmtId="2" fontId="6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2" fontId="12" fillId="0" borderId="6" xfId="0" applyNumberFormat="1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14" fillId="0" borderId="0" xfId="0" applyFont="1"/>
    <xf numFmtId="0" fontId="5" fillId="0" borderId="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2" fontId="1" fillId="5" borderId="0" xfId="0" applyNumberFormat="1" applyFont="1" applyFill="1"/>
    <xf numFmtId="0" fontId="10" fillId="5" borderId="0" xfId="0" applyFont="1" applyFill="1"/>
    <xf numFmtId="2" fontId="8" fillId="0" borderId="0" xfId="0" applyNumberFormat="1" applyFont="1"/>
    <xf numFmtId="2" fontId="9" fillId="0" borderId="0" xfId="0" applyNumberFormat="1" applyFont="1"/>
    <xf numFmtId="2" fontId="10" fillId="5" borderId="0" xfId="0" applyNumberFormat="1" applyFont="1" applyFill="1"/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center" wrapText="1"/>
    </xf>
    <xf numFmtId="2" fontId="17" fillId="0" borderId="0" xfId="0" applyNumberFormat="1" applyFont="1" applyAlignment="1">
      <alignment horizontal="center" wrapText="1"/>
    </xf>
    <xf numFmtId="2" fontId="12" fillId="0" borderId="0" xfId="0" applyNumberFormat="1" applyFont="1" applyAlignment="1">
      <alignment horizontal="center" wrapText="1"/>
    </xf>
    <xf numFmtId="2" fontId="20" fillId="3" borderId="8" xfId="0" applyNumberFormat="1" applyFont="1" applyFill="1" applyBorder="1"/>
    <xf numFmtId="2" fontId="6" fillId="0" borderId="0" xfId="0" applyNumberFormat="1" applyFont="1"/>
    <xf numFmtId="0" fontId="6" fillId="0" borderId="0" xfId="0" applyFont="1"/>
    <xf numFmtId="0" fontId="19" fillId="0" borderId="0" xfId="0" applyFont="1"/>
    <xf numFmtId="2" fontId="22" fillId="3" borderId="2" xfId="0" applyNumberFormat="1" applyFont="1" applyFill="1" applyBorder="1"/>
    <xf numFmtId="2" fontId="20" fillId="3" borderId="2" xfId="0" applyNumberFormat="1" applyFont="1" applyFill="1" applyBorder="1" applyAlignment="1">
      <alignment horizontal="center" shrinkToFit="1"/>
    </xf>
    <xf numFmtId="0" fontId="23" fillId="0" borderId="0" xfId="0" applyFont="1"/>
    <xf numFmtId="0" fontId="24" fillId="0" borderId="0" xfId="0" applyFont="1"/>
    <xf numFmtId="0" fontId="30" fillId="0" borderId="0" xfId="0" applyFont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3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29" fillId="4" borderId="0" xfId="0" applyFont="1" applyFill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0" fontId="12" fillId="2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5" fillId="2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tabSelected="1" topLeftCell="A8" zoomScale="187" workbookViewId="0">
      <selection activeCell="B10" sqref="B10:B19"/>
    </sheetView>
  </sheetViews>
  <sheetFormatPr baseColWidth="10" defaultColWidth="8.83203125" defaultRowHeight="15" x14ac:dyDescent="0.2"/>
  <cols>
    <col min="1" max="1" width="19.1640625" style="3" customWidth="1"/>
    <col min="2" max="2" width="12" style="3" customWidth="1"/>
    <col min="3" max="3" width="11" style="3" customWidth="1"/>
    <col min="4" max="4" width="9.33203125" style="4" customWidth="1"/>
    <col min="5" max="5" width="17.6640625" style="3" bestFit="1" customWidth="1"/>
    <col min="6" max="7" width="9" style="2"/>
    <col min="8" max="8" width="19.6640625" style="1" customWidth="1"/>
    <col min="9" max="13" width="10.5" customWidth="1"/>
  </cols>
  <sheetData>
    <row r="1" spans="1:18" s="20" customFormat="1" ht="19" x14ac:dyDescent="0.2">
      <c r="A1" s="56" t="s">
        <v>39</v>
      </c>
      <c r="B1" s="56"/>
      <c r="C1" s="56"/>
      <c r="D1" s="56"/>
      <c r="E1" s="56"/>
      <c r="F1" s="56"/>
      <c r="G1" s="2"/>
      <c r="H1" s="34"/>
    </row>
    <row r="2" spans="1:18" s="20" customFormat="1" ht="18" x14ac:dyDescent="0.2">
      <c r="A2" s="57" t="s">
        <v>38</v>
      </c>
      <c r="B2" s="57"/>
      <c r="C2" s="57"/>
      <c r="D2" s="57"/>
      <c r="E2" s="57"/>
      <c r="F2" s="57"/>
      <c r="G2" s="2"/>
      <c r="H2" s="34"/>
    </row>
    <row r="3" spans="1:18" s="48" customFormat="1" ht="14" x14ac:dyDescent="0.2">
      <c r="A3" s="58" t="s">
        <v>37</v>
      </c>
      <c r="B3" s="58"/>
      <c r="C3" s="58"/>
      <c r="D3" s="58"/>
      <c r="E3" s="58"/>
      <c r="F3" s="58"/>
      <c r="G3" s="49"/>
    </row>
    <row r="4" spans="1:18" s="48" customFormat="1" ht="14" x14ac:dyDescent="0.15">
      <c r="A4" s="59" t="s">
        <v>36</v>
      </c>
      <c r="B4" s="59"/>
      <c r="C4" s="59"/>
      <c r="D4" s="59"/>
      <c r="E4" s="59"/>
      <c r="F4" s="59"/>
      <c r="G4" s="49"/>
    </row>
    <row r="5" spans="1:18" ht="16" thickBot="1" x14ac:dyDescent="0.25">
      <c r="A5" s="45"/>
      <c r="B5" s="44"/>
      <c r="C5" s="44"/>
      <c r="D5" s="43"/>
      <c r="E5" s="47" t="s">
        <v>35</v>
      </c>
      <c r="F5" s="46" t="e">
        <f>E23/B23</f>
        <v>#DIV/0!</v>
      </c>
    </row>
    <row r="6" spans="1:18" ht="17" thickTop="1" thickBot="1" x14ac:dyDescent="0.25">
      <c r="A6" s="45"/>
      <c r="B6" s="44"/>
      <c r="C6" s="44"/>
      <c r="D6" s="43"/>
      <c r="E6" s="42" t="s">
        <v>34</v>
      </c>
      <c r="F6" s="42" t="e">
        <f>E41/B41</f>
        <v>#DIV/0!</v>
      </c>
    </row>
    <row r="7" spans="1:18" ht="17" thickTop="1" thickBot="1" x14ac:dyDescent="0.25">
      <c r="A7" s="60"/>
      <c r="B7" s="62" t="s">
        <v>33</v>
      </c>
      <c r="C7" s="63" t="s">
        <v>32</v>
      </c>
      <c r="D7" s="43"/>
      <c r="E7" s="42" t="s">
        <v>31</v>
      </c>
      <c r="F7" s="42" t="e">
        <f>(E23+E41)/(B23+B41)</f>
        <v>#DIV/0!</v>
      </c>
    </row>
    <row r="8" spans="1:18" s="39" customFormat="1" ht="20.5" customHeight="1" thickTop="1" x14ac:dyDescent="0.2">
      <c r="A8" s="61"/>
      <c r="B8" s="62"/>
      <c r="C8" s="63"/>
      <c r="D8" s="41"/>
      <c r="E8" s="64"/>
      <c r="F8" s="64"/>
      <c r="H8" s="40"/>
    </row>
    <row r="9" spans="1:18" s="37" customFormat="1" ht="17" thickBot="1" x14ac:dyDescent="0.25">
      <c r="A9" s="27" t="s">
        <v>30</v>
      </c>
      <c r="B9" s="26" t="s">
        <v>19</v>
      </c>
      <c r="C9" s="25" t="s">
        <v>18</v>
      </c>
      <c r="D9" s="24" t="s">
        <v>17</v>
      </c>
      <c r="E9" s="24" t="s">
        <v>16</v>
      </c>
      <c r="F9" s="38"/>
      <c r="H9" s="1"/>
      <c r="I9"/>
      <c r="J9"/>
      <c r="K9"/>
      <c r="L9"/>
      <c r="M9"/>
      <c r="Q9" s="22" t="s">
        <v>29</v>
      </c>
      <c r="R9" s="22"/>
    </row>
    <row r="10" spans="1:18" s="37" customFormat="1" ht="16" customHeight="1" x14ac:dyDescent="0.2">
      <c r="A10" s="51" t="s">
        <v>49</v>
      </c>
      <c r="B10" s="12">
        <f>IF(C10="U",0,4)</f>
        <v>0</v>
      </c>
      <c r="C10" s="11" t="s">
        <v>1</v>
      </c>
      <c r="D10" s="15">
        <f>VLOOKUP(C10,Q14:R19, 2,)</f>
        <v>0</v>
      </c>
      <c r="E10" s="14">
        <f t="shared" ref="E10:E22" si="0">B10*D10</f>
        <v>0</v>
      </c>
      <c r="F10" s="38"/>
      <c r="G10" s="50"/>
      <c r="H10" s="1"/>
      <c r="I10"/>
      <c r="J10"/>
      <c r="K10"/>
      <c r="L10"/>
      <c r="M10"/>
      <c r="N10"/>
      <c r="Q10" s="22"/>
      <c r="R10" s="22"/>
    </row>
    <row r="11" spans="1:18" s="37" customFormat="1" ht="24" customHeight="1" x14ac:dyDescent="0.2">
      <c r="A11" s="16" t="s">
        <v>50</v>
      </c>
      <c r="B11" s="12">
        <f t="shared" ref="B11:B22" si="1">IF(C11="U",0,4)</f>
        <v>0</v>
      </c>
      <c r="C11" s="11" t="s">
        <v>1</v>
      </c>
      <c r="D11" s="15">
        <f>VLOOKUP(C11,Q14:R19, 2,)</f>
        <v>0</v>
      </c>
      <c r="E11" s="14">
        <f t="shared" si="0"/>
        <v>0</v>
      </c>
      <c r="F11" s="38"/>
      <c r="G11" s="51"/>
      <c r="H11" s="1"/>
      <c r="I11"/>
      <c r="J11"/>
      <c r="K11"/>
      <c r="L11"/>
      <c r="M11"/>
      <c r="N11"/>
      <c r="Q11" s="22"/>
      <c r="R11" s="22"/>
    </row>
    <row r="12" spans="1:18" s="37" customFormat="1" ht="23" customHeight="1" x14ac:dyDescent="0.2">
      <c r="A12" s="19" t="s">
        <v>45</v>
      </c>
      <c r="B12" s="12">
        <f t="shared" si="1"/>
        <v>0</v>
      </c>
      <c r="C12" s="11" t="s">
        <v>1</v>
      </c>
      <c r="D12" s="15">
        <f>VLOOKUP(C12,Q14:R19, 2,)</f>
        <v>0</v>
      </c>
      <c r="E12" s="14">
        <f t="shared" si="0"/>
        <v>0</v>
      </c>
      <c r="F12" s="23"/>
      <c r="G12" s="16"/>
      <c r="I12"/>
      <c r="J12"/>
      <c r="K12"/>
      <c r="L12"/>
      <c r="M12"/>
      <c r="N12"/>
      <c r="Q12" s="22"/>
      <c r="R12" s="22"/>
    </row>
    <row r="13" spans="1:18" ht="16" customHeight="1" x14ac:dyDescent="0.2">
      <c r="A13" s="16" t="s">
        <v>21</v>
      </c>
      <c r="B13" s="12">
        <f t="shared" si="1"/>
        <v>0</v>
      </c>
      <c r="C13" s="11" t="s">
        <v>1</v>
      </c>
      <c r="D13" s="15">
        <f>VLOOKUP(C13,Q14:R19, 2,)</f>
        <v>0</v>
      </c>
      <c r="E13" s="31">
        <f t="shared" si="0"/>
        <v>0</v>
      </c>
      <c r="F13" s="23"/>
      <c r="G13" s="16"/>
      <c r="Q13" s="33" t="s">
        <v>18</v>
      </c>
      <c r="R13" s="36" t="s">
        <v>17</v>
      </c>
    </row>
    <row r="14" spans="1:18" ht="16" customHeight="1" x14ac:dyDescent="0.2">
      <c r="A14" s="16" t="s">
        <v>47</v>
      </c>
      <c r="B14" s="12">
        <f t="shared" si="1"/>
        <v>0</v>
      </c>
      <c r="C14" s="11" t="s">
        <v>1</v>
      </c>
      <c r="D14" s="15">
        <f>VLOOKUP(C14,Q14:R19, 2,)</f>
        <v>0</v>
      </c>
      <c r="E14" s="14">
        <f t="shared" si="0"/>
        <v>0</v>
      </c>
      <c r="F14" s="23"/>
      <c r="G14" s="16"/>
      <c r="Q14" s="33" t="s">
        <v>28</v>
      </c>
      <c r="R14" s="32">
        <v>4</v>
      </c>
    </row>
    <row r="15" spans="1:18" ht="25" customHeight="1" x14ac:dyDescent="0.2">
      <c r="A15" s="55" t="s">
        <v>46</v>
      </c>
      <c r="B15" s="12">
        <f t="shared" si="1"/>
        <v>0</v>
      </c>
      <c r="C15" s="11" t="s">
        <v>1</v>
      </c>
      <c r="D15" s="15">
        <f>VLOOKUP(C15,Q14:R19, 2,)</f>
        <v>0</v>
      </c>
      <c r="E15" s="31">
        <f t="shared" si="0"/>
        <v>0</v>
      </c>
      <c r="F15" s="23"/>
      <c r="G15" s="52"/>
      <c r="Q15" s="33" t="s">
        <v>27</v>
      </c>
      <c r="R15" s="32">
        <v>3</v>
      </c>
    </row>
    <row r="16" spans="1:18" ht="16" customHeight="1" x14ac:dyDescent="0.2">
      <c r="A16" s="16" t="s">
        <v>40</v>
      </c>
      <c r="B16" s="12">
        <f>IF(C16="U",0,4)</f>
        <v>0</v>
      </c>
      <c r="C16" s="11" t="s">
        <v>1</v>
      </c>
      <c r="D16" s="15">
        <f>VLOOKUP(C16,Q14:R19, 2,)</f>
        <v>0</v>
      </c>
      <c r="E16" s="14">
        <f t="shared" si="0"/>
        <v>0</v>
      </c>
      <c r="F16" s="23"/>
      <c r="G16" s="19"/>
      <c r="H16" s="35"/>
      <c r="I16" s="21"/>
      <c r="J16" s="21"/>
      <c r="K16" s="21"/>
      <c r="L16" s="21"/>
      <c r="M16" s="21"/>
      <c r="Q16" s="33" t="s">
        <v>26</v>
      </c>
      <c r="R16" s="32">
        <v>2</v>
      </c>
    </row>
    <row r="17" spans="1:18" ht="16" customHeight="1" x14ac:dyDescent="0.2">
      <c r="A17" s="16" t="s">
        <v>41</v>
      </c>
      <c r="B17" s="12">
        <f>IF(C17="U",0,4)</f>
        <v>0</v>
      </c>
      <c r="C17" s="11" t="s">
        <v>1</v>
      </c>
      <c r="D17" s="15">
        <f>VLOOKUP(C17,Q14:R19, 2,)</f>
        <v>0</v>
      </c>
      <c r="E17" s="31">
        <f t="shared" si="0"/>
        <v>0</v>
      </c>
      <c r="F17" s="23"/>
      <c r="G17" s="19"/>
      <c r="H17" s="34"/>
      <c r="I17" s="20"/>
      <c r="J17" s="20"/>
      <c r="K17" s="20"/>
      <c r="L17" s="20"/>
      <c r="M17" s="20"/>
      <c r="Q17" s="33" t="s">
        <v>25</v>
      </c>
      <c r="R17" s="32">
        <v>1</v>
      </c>
    </row>
    <row r="18" spans="1:18" ht="16" customHeight="1" x14ac:dyDescent="0.2">
      <c r="A18" s="52" t="s">
        <v>42</v>
      </c>
      <c r="B18" s="12">
        <f>IF(C18="U",0,4)</f>
        <v>0</v>
      </c>
      <c r="C18" s="11" t="s">
        <v>1</v>
      </c>
      <c r="D18" s="15">
        <f>VLOOKUP(C18,Q14:R19, 2,)</f>
        <v>0</v>
      </c>
      <c r="E18" s="31">
        <f t="shared" si="0"/>
        <v>0</v>
      </c>
      <c r="F18" s="23"/>
      <c r="G18" s="19"/>
      <c r="Q18" s="33" t="s">
        <v>24</v>
      </c>
      <c r="R18" s="32">
        <v>0</v>
      </c>
    </row>
    <row r="19" spans="1:18" ht="16" customHeight="1" x14ac:dyDescent="0.2">
      <c r="A19" s="19" t="s">
        <v>23</v>
      </c>
      <c r="B19" s="12">
        <f>IF(C19="U",0,3)</f>
        <v>0</v>
      </c>
      <c r="C19" s="11" t="s">
        <v>1</v>
      </c>
      <c r="D19" s="15">
        <f>VLOOKUP(C19,Q14:R19, 2,)</f>
        <v>0</v>
      </c>
      <c r="E19" s="31">
        <f t="shared" si="0"/>
        <v>0</v>
      </c>
      <c r="F19" s="23"/>
      <c r="G19" s="53"/>
      <c r="Q19" s="33" t="s">
        <v>1</v>
      </c>
      <c r="R19" s="32">
        <v>0</v>
      </c>
    </row>
    <row r="20" spans="1:18" ht="16" customHeight="1" x14ac:dyDescent="0.2">
      <c r="A20" s="19" t="s">
        <v>43</v>
      </c>
      <c r="B20" s="12">
        <f>IF(C20="U",0,3)</f>
        <v>0</v>
      </c>
      <c r="C20" s="11" t="s">
        <v>1</v>
      </c>
      <c r="D20" s="15">
        <f>VLOOKUP(C20,Q14:R19, 2,)</f>
        <v>0</v>
      </c>
      <c r="E20" s="31">
        <f t="shared" si="0"/>
        <v>0</v>
      </c>
      <c r="F20" s="23"/>
      <c r="G20" s="19"/>
    </row>
    <row r="21" spans="1:18" ht="16" customHeight="1" x14ac:dyDescent="0.2">
      <c r="A21" s="19" t="s">
        <v>22</v>
      </c>
      <c r="B21" s="12">
        <f>IF(C21="U",0,3)</f>
        <v>0</v>
      </c>
      <c r="C21" s="11" t="s">
        <v>1</v>
      </c>
      <c r="D21" s="15">
        <f>VLOOKUP(C21,Q14:R19, 2,)</f>
        <v>0</v>
      </c>
      <c r="E21" s="14">
        <f t="shared" si="0"/>
        <v>0</v>
      </c>
      <c r="F21" s="23"/>
      <c r="G21" s="16"/>
    </row>
    <row r="22" spans="1:18" ht="32" customHeight="1" thickBot="1" x14ac:dyDescent="0.25">
      <c r="A22" s="66" t="s">
        <v>44</v>
      </c>
      <c r="B22" s="30">
        <f t="shared" si="1"/>
        <v>0</v>
      </c>
      <c r="C22" s="11" t="s">
        <v>1</v>
      </c>
      <c r="D22" s="15">
        <f>VLOOKUP(C22,Q14:R19, 2,)</f>
        <v>0</v>
      </c>
      <c r="E22" s="29">
        <f t="shared" si="0"/>
        <v>0</v>
      </c>
      <c r="F22" s="23"/>
      <c r="G22" s="54"/>
    </row>
    <row r="23" spans="1:18" ht="16" thickTop="1" x14ac:dyDescent="0.2">
      <c r="A23" s="8" t="s">
        <v>0</v>
      </c>
      <c r="B23" s="5">
        <f>SUM(B10:B22)</f>
        <v>0</v>
      </c>
      <c r="C23" s="7"/>
      <c r="D23" s="6"/>
      <c r="E23" s="5">
        <f>SUM(E10:E22)</f>
        <v>0</v>
      </c>
      <c r="F23" s="23"/>
      <c r="G23" s="55"/>
    </row>
    <row r="24" spans="1:18" x14ac:dyDescent="0.2">
      <c r="B24" s="28"/>
      <c r="F24" s="23"/>
      <c r="G24" s="1"/>
    </row>
    <row r="25" spans="1:18" ht="16" thickBot="1" x14ac:dyDescent="0.25">
      <c r="A25" s="27" t="s">
        <v>20</v>
      </c>
      <c r="B25" s="26" t="s">
        <v>19</v>
      </c>
      <c r="C25" s="25" t="s">
        <v>18</v>
      </c>
      <c r="D25" s="24" t="s">
        <v>17</v>
      </c>
      <c r="E25" s="24" t="s">
        <v>16</v>
      </c>
      <c r="F25" s="23"/>
      <c r="G25" s="1"/>
    </row>
    <row r="26" spans="1:18" ht="16" customHeight="1" x14ac:dyDescent="0.2">
      <c r="A26" s="17" t="s">
        <v>48</v>
      </c>
      <c r="B26" s="12">
        <f t="shared" ref="B26:B33" si="2">IF(C26="U",0,4)</f>
        <v>0</v>
      </c>
      <c r="C26" s="11" t="s">
        <v>1</v>
      </c>
      <c r="D26" s="15">
        <f>VLOOKUP(C26,Q14:R19, 2,)</f>
        <v>0</v>
      </c>
      <c r="E26" s="14">
        <f t="shared" ref="E26:E40" si="3">B26*D26</f>
        <v>0</v>
      </c>
      <c r="F26" s="23"/>
    </row>
    <row r="27" spans="1:18" ht="16" customHeight="1" x14ac:dyDescent="0.2">
      <c r="A27" s="17" t="s">
        <v>15</v>
      </c>
      <c r="B27" s="12">
        <f t="shared" ref="B27" si="4">IF(C27="U",0,4)</f>
        <v>0</v>
      </c>
      <c r="C27" s="11" t="s">
        <v>1</v>
      </c>
      <c r="D27" s="15">
        <f>VLOOKUP(C27,Q14:R19, 2,)</f>
        <v>0</v>
      </c>
      <c r="E27" s="14">
        <f t="shared" ref="E27" si="5">B27*D27</f>
        <v>0</v>
      </c>
      <c r="F27" s="23"/>
    </row>
    <row r="28" spans="1:18" ht="16" customHeight="1" x14ac:dyDescent="0.2">
      <c r="A28" s="19" t="s">
        <v>14</v>
      </c>
      <c r="B28" s="12">
        <f t="shared" si="2"/>
        <v>0</v>
      </c>
      <c r="C28" s="11" t="s">
        <v>1</v>
      </c>
      <c r="D28" s="18">
        <f>VLOOKUP(C28,Q14:R19, 2,)</f>
        <v>0</v>
      </c>
      <c r="E28" s="14">
        <f t="shared" si="3"/>
        <v>0</v>
      </c>
    </row>
    <row r="29" spans="1:18" ht="16" customHeight="1" x14ac:dyDescent="0.2">
      <c r="A29" s="19" t="s">
        <v>13</v>
      </c>
      <c r="B29" s="12">
        <f t="shared" si="2"/>
        <v>0</v>
      </c>
      <c r="C29" s="11" t="s">
        <v>1</v>
      </c>
      <c r="D29" s="15">
        <f>VLOOKUP(C29,Q14:R19, 2,)</f>
        <v>0</v>
      </c>
      <c r="E29" s="14">
        <f t="shared" si="3"/>
        <v>0</v>
      </c>
    </row>
    <row r="30" spans="1:18" ht="16" customHeight="1" x14ac:dyDescent="0.2">
      <c r="A30" s="19" t="s">
        <v>12</v>
      </c>
      <c r="B30" s="12">
        <f t="shared" si="2"/>
        <v>0</v>
      </c>
      <c r="C30" s="11" t="s">
        <v>1</v>
      </c>
      <c r="D30" s="15">
        <f>VLOOKUP(C30,Q14:R19, 2,)</f>
        <v>0</v>
      </c>
      <c r="E30" s="14">
        <f t="shared" si="3"/>
        <v>0</v>
      </c>
    </row>
    <row r="31" spans="1:18" ht="16" customHeight="1" x14ac:dyDescent="0.2">
      <c r="A31" s="19" t="s">
        <v>11</v>
      </c>
      <c r="B31" s="12">
        <f t="shared" si="2"/>
        <v>0</v>
      </c>
      <c r="C31" s="11" t="s">
        <v>1</v>
      </c>
      <c r="D31" s="18">
        <f>VLOOKUP(C31,Q14:R19, 2,)</f>
        <v>0</v>
      </c>
      <c r="E31" s="14">
        <f t="shared" si="3"/>
        <v>0</v>
      </c>
      <c r="Q31" s="21"/>
      <c r="R31" s="21"/>
    </row>
    <row r="32" spans="1:18" s="21" customFormat="1" ht="16" customHeight="1" x14ac:dyDescent="0.2">
      <c r="A32" s="19" t="s">
        <v>10</v>
      </c>
      <c r="B32" s="12">
        <f t="shared" si="2"/>
        <v>0</v>
      </c>
      <c r="C32" s="11" t="s">
        <v>1</v>
      </c>
      <c r="D32" s="18">
        <f>VLOOKUP(C32,Q14:R19, 2,)</f>
        <v>0</v>
      </c>
      <c r="E32" s="14">
        <f t="shared" si="3"/>
        <v>0</v>
      </c>
      <c r="F32" s="22"/>
      <c r="G32" s="22"/>
      <c r="H32" s="1"/>
      <c r="I32"/>
      <c r="J32"/>
      <c r="K32"/>
      <c r="L32"/>
      <c r="M32"/>
      <c r="Q32" s="20"/>
      <c r="R32" s="20"/>
    </row>
    <row r="33" spans="1:18" s="20" customFormat="1" ht="16" customHeight="1" x14ac:dyDescent="0.2">
      <c r="A33" s="19" t="s">
        <v>9</v>
      </c>
      <c r="B33" s="12">
        <f t="shared" si="2"/>
        <v>0</v>
      </c>
      <c r="C33" s="11" t="s">
        <v>1</v>
      </c>
      <c r="D33" s="15">
        <f>VLOOKUP(C33,Q14:R19, 2,)</f>
        <v>0</v>
      </c>
      <c r="E33" s="14">
        <f t="shared" si="3"/>
        <v>0</v>
      </c>
      <c r="F33" s="2"/>
      <c r="G33" s="2"/>
      <c r="H33" s="1"/>
      <c r="I33"/>
      <c r="J33"/>
      <c r="K33"/>
      <c r="L33"/>
      <c r="M33"/>
      <c r="Q33"/>
      <c r="R33"/>
    </row>
    <row r="34" spans="1:18" ht="16" customHeight="1" x14ac:dyDescent="0.2">
      <c r="A34" s="16" t="s">
        <v>8</v>
      </c>
      <c r="B34" s="12">
        <f>IF(C34="U",0,4)</f>
        <v>0</v>
      </c>
      <c r="C34" s="11" t="s">
        <v>1</v>
      </c>
      <c r="D34" s="15">
        <f>VLOOKUP(C34,Q14:R19, 2,)</f>
        <v>0</v>
      </c>
      <c r="E34" s="14">
        <f t="shared" si="3"/>
        <v>0</v>
      </c>
    </row>
    <row r="35" spans="1:18" ht="16" customHeight="1" x14ac:dyDescent="0.2">
      <c r="A35" s="19" t="s">
        <v>7</v>
      </c>
      <c r="B35" s="12">
        <f>IF(C35="U",0,4)</f>
        <v>0</v>
      </c>
      <c r="C35" s="11" t="s">
        <v>1</v>
      </c>
      <c r="D35" s="15">
        <f>VLOOKUP(C35,Q14:R19, 2,)</f>
        <v>0</v>
      </c>
      <c r="E35" s="14">
        <f t="shared" si="3"/>
        <v>0</v>
      </c>
    </row>
    <row r="36" spans="1:18" ht="16" customHeight="1" x14ac:dyDescent="0.2">
      <c r="A36" s="19" t="s">
        <v>6</v>
      </c>
      <c r="B36" s="12">
        <f>IF(C36="U",0,4)</f>
        <v>0</v>
      </c>
      <c r="C36" s="11" t="s">
        <v>1</v>
      </c>
      <c r="D36" s="18">
        <f>VLOOKUP(C36,Q14:R19, 2,)</f>
        <v>0</v>
      </c>
      <c r="E36" s="14">
        <f t="shared" si="3"/>
        <v>0</v>
      </c>
    </row>
    <row r="37" spans="1:18" ht="16" customHeight="1" x14ac:dyDescent="0.2">
      <c r="A37" s="17" t="s">
        <v>5</v>
      </c>
      <c r="B37" s="12">
        <f>IF(C37="U",0,4)</f>
        <v>0</v>
      </c>
      <c r="C37" s="11" t="s">
        <v>1</v>
      </c>
      <c r="D37" s="15">
        <f>VLOOKUP(C37,Q14:R19, 2,)</f>
        <v>0</v>
      </c>
      <c r="E37" s="14">
        <f t="shared" si="3"/>
        <v>0</v>
      </c>
    </row>
    <row r="38" spans="1:18" ht="16" customHeight="1" x14ac:dyDescent="0.2">
      <c r="A38" s="16" t="s">
        <v>4</v>
      </c>
      <c r="B38" s="12">
        <f>IF(C38="U",0,4)</f>
        <v>0</v>
      </c>
      <c r="C38" s="11" t="s">
        <v>1</v>
      </c>
      <c r="D38" s="15">
        <f>VLOOKUP(C38,Q14:R19, 2,)</f>
        <v>0</v>
      </c>
      <c r="E38" s="14">
        <f t="shared" si="3"/>
        <v>0</v>
      </c>
    </row>
    <row r="39" spans="1:18" ht="16" customHeight="1" x14ac:dyDescent="0.2">
      <c r="A39" s="16" t="s">
        <v>3</v>
      </c>
      <c r="B39" s="12">
        <f>IF(C39="U",0,5)</f>
        <v>0</v>
      </c>
      <c r="C39" s="11" t="s">
        <v>1</v>
      </c>
      <c r="D39" s="15">
        <f>VLOOKUP(C39,Q14:R19, 2,)</f>
        <v>0</v>
      </c>
      <c r="E39" s="14">
        <f t="shared" si="3"/>
        <v>0</v>
      </c>
    </row>
    <row r="40" spans="1:18" ht="16" customHeight="1" thickBot="1" x14ac:dyDescent="0.25">
      <c r="A40" s="13" t="s">
        <v>2</v>
      </c>
      <c r="B40" s="65">
        <f>IF(C40="U",0,5)</f>
        <v>0</v>
      </c>
      <c r="C40" s="11" t="s">
        <v>1</v>
      </c>
      <c r="D40" s="10">
        <f>VLOOKUP(C40,Q14:R19, 2,)</f>
        <v>0</v>
      </c>
      <c r="E40" s="9">
        <f t="shared" si="3"/>
        <v>0</v>
      </c>
    </row>
    <row r="41" spans="1:18" ht="16" thickTop="1" x14ac:dyDescent="0.2">
      <c r="A41" s="8" t="s">
        <v>0</v>
      </c>
      <c r="B41" s="5">
        <f>SUM(B26:B40)</f>
        <v>0</v>
      </c>
      <c r="C41" s="7"/>
      <c r="D41" s="6"/>
      <c r="E41" s="5">
        <f>SUM(E26:E40)</f>
        <v>0</v>
      </c>
    </row>
    <row r="42" spans="1:18" x14ac:dyDescent="0.2">
      <c r="A42"/>
      <c r="B42"/>
      <c r="C42"/>
      <c r="D42"/>
      <c r="E42"/>
    </row>
  </sheetData>
  <protectedRanges>
    <protectedRange sqref="C26:C40" name="Professional"/>
    <protectedRange sqref="C10:C22" name="PreProfessional"/>
  </protectedRanges>
  <mergeCells count="8">
    <mergeCell ref="A1:F1"/>
    <mergeCell ref="A2:F2"/>
    <mergeCell ref="A3:F3"/>
    <mergeCell ref="A4:F4"/>
    <mergeCell ref="A7:A8"/>
    <mergeCell ref="B7:B8"/>
    <mergeCell ref="C7:C8"/>
    <mergeCell ref="E8:F8"/>
  </mergeCells>
  <dataValidations count="1">
    <dataValidation type="list" allowBlank="1" showInputMessage="1" showErrorMessage="1" sqref="C26:C40 C10:C22" xr:uid="{00000000-0002-0000-0000-000000000000}">
      <formula1>$Q$14:$Q$19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9B37588E572A4DA3BEF1AB1DFDBB7A" ma:contentTypeVersion="12" ma:contentTypeDescription="Create a new document." ma:contentTypeScope="" ma:versionID="278ee84551df7b779fedfcbac40d2b6e">
  <xsd:schema xmlns:xsd="http://www.w3.org/2001/XMLSchema" xmlns:xs="http://www.w3.org/2001/XMLSchema" xmlns:p="http://schemas.microsoft.com/office/2006/metadata/properties" xmlns:ns3="f057b993-d1f0-49c6-bc76-58c12ddf4f6f" xmlns:ns4="d8763aee-ce98-4d88-b5bc-c2303645d133" targetNamespace="http://schemas.microsoft.com/office/2006/metadata/properties" ma:root="true" ma:fieldsID="4d3cc59535668e8aa00b7becb4c1b30d" ns3:_="" ns4:_="">
    <xsd:import namespace="f057b993-d1f0-49c6-bc76-58c12ddf4f6f"/>
    <xsd:import namespace="d8763aee-ce98-4d88-b5bc-c2303645d13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57b993-d1f0-49c6-bc76-58c12ddf4f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3aee-ce98-4d88-b5bc-c2303645d1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B93F7F-2366-41A2-8E26-18A2BDDE07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57b993-d1f0-49c6-bc76-58c12ddf4f6f"/>
    <ds:schemaRef ds:uri="d8763aee-ce98-4d88-b5bc-c2303645d1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6776B2-9E38-424B-926C-F46A763EE975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f057b993-d1f0-49c6-bc76-58c12ddf4f6f"/>
    <ds:schemaRef ds:uri="http://schemas.microsoft.com/office/infopath/2007/PartnerControls"/>
    <ds:schemaRef ds:uri="http://purl.org/dc/elements/1.1/"/>
    <ds:schemaRef ds:uri="d8763aee-ce98-4d88-b5bc-c2303645d133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22810AE-F3BF-41AA-9A33-4ED9A6D669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Name - ELED</vt:lpstr>
    </vt:vector>
  </TitlesOfParts>
  <Company>Salisbury University - Early and Elementary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Elementary Education GPA Calculator (June 2022)</dc:title>
  <dc:creator>LDHUTCHINSON@salisbury.edu</dc:creator>
  <dc:description>https://www.salisbury.edu/academic-offices/education/early-and-elementary-education/gpa-calc.aspx</dc:description>
  <cp:lastModifiedBy>Jeni Davis</cp:lastModifiedBy>
  <dcterms:created xsi:type="dcterms:W3CDTF">2019-05-29T14:31:18Z</dcterms:created>
  <dcterms:modified xsi:type="dcterms:W3CDTF">2025-02-20T21:13:19Z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0x010100759B37588E572A4DA3BEF1AB1DFDBB7A</vt:lpwstr>
  </property>
  <property fmtid="{D5CDD505-2E9C-101B-9397-08002B2CF9AE}" pid="3" name="Department">
    <vt:lpwstr>Early and Elementary Education</vt:lpwstr>
  </property>
</Properties>
</file>