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rdavis/Desktop/JDavis_Documents/SU/Department/DEEE Leadership/GPA Calculators/"/>
    </mc:Choice>
  </mc:AlternateContent>
  <xr:revisionPtr revIDLastSave="0" documentId="13_ncr:1_{13CDFB05-86F8-894D-ABD4-17027916D2DB}" xr6:coauthVersionLast="47" xr6:coauthVersionMax="47" xr10:uidLastSave="{00000000-0000-0000-0000-000000000000}"/>
  <bookViews>
    <workbookView xWindow="9700" yWindow="500" windowWidth="19100" windowHeight="16080" tabRatio="622" activeTab="1" xr2:uid="{00000000-000D-0000-FFFF-FFFF00000000}"/>
  </bookViews>
  <sheets>
    <sheet name="ECED" sheetId="3" state="hidden" r:id="rId1"/>
    <sheet name="ECED CHECKLISTORDER" sheetId="2" r:id="rId2"/>
  </sheets>
  <definedNames>
    <definedName name="GRADE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D36" i="2"/>
  <c r="D43" i="2"/>
  <c r="D35" i="2"/>
  <c r="D18" i="2"/>
  <c r="D20" i="2"/>
  <c r="E36" i="2" l="1"/>
  <c r="B18" i="2"/>
  <c r="D30" i="2" l="1"/>
  <c r="B30" i="2"/>
  <c r="E30" i="2" s="1"/>
  <c r="B29" i="2"/>
  <c r="B35" i="2" l="1"/>
  <c r="B34" i="2"/>
  <c r="B31" i="2"/>
  <c r="B32" i="2"/>
  <c r="B33" i="2"/>
  <c r="B37" i="2"/>
  <c r="B38" i="2"/>
  <c r="B39" i="2"/>
  <c r="B40" i="2"/>
  <c r="B41" i="2"/>
  <c r="B42" i="2"/>
  <c r="B43" i="2"/>
  <c r="B28" i="2"/>
  <c r="B24" i="2"/>
  <c r="B23" i="2"/>
  <c r="B19" i="2"/>
  <c r="E43" i="2" l="1"/>
  <c r="E18" i="2"/>
  <c r="E35" i="2" l="1"/>
  <c r="B20" i="2"/>
  <c r="E20" i="2" l="1"/>
  <c r="B10" i="2" l="1"/>
  <c r="D42" i="2" l="1"/>
  <c r="D41" i="2"/>
  <c r="D40" i="2"/>
  <c r="D39" i="2"/>
  <c r="D38" i="2"/>
  <c r="D37" i="2"/>
  <c r="D34" i="2"/>
  <c r="D33" i="2"/>
  <c r="D32" i="2"/>
  <c r="D31" i="2"/>
  <c r="D29" i="2"/>
  <c r="D28" i="2"/>
  <c r="D24" i="2"/>
  <c r="D23" i="2"/>
  <c r="D22" i="2"/>
  <c r="D21" i="2"/>
  <c r="D19" i="2"/>
  <c r="D17" i="2"/>
  <c r="D16" i="2"/>
  <c r="D15" i="2"/>
  <c r="D14" i="2"/>
  <c r="D13" i="2"/>
  <c r="D12" i="2"/>
  <c r="D11" i="2"/>
  <c r="D10" i="2"/>
  <c r="D41" i="3"/>
  <c r="D40" i="3"/>
  <c r="D39" i="3"/>
  <c r="D38" i="3"/>
  <c r="D37" i="3"/>
  <c r="D36" i="3"/>
  <c r="D35" i="3"/>
  <c r="D34" i="3"/>
  <c r="E34" i="3" s="1"/>
  <c r="D33" i="3"/>
  <c r="D32" i="3"/>
  <c r="D31" i="3"/>
  <c r="D30" i="3"/>
  <c r="D29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B30" i="3"/>
  <c r="B31" i="3"/>
  <c r="B32" i="3"/>
  <c r="B33" i="3"/>
  <c r="B35" i="3"/>
  <c r="B36" i="3"/>
  <c r="B37" i="3"/>
  <c r="B38" i="3"/>
  <c r="B39" i="3"/>
  <c r="B40" i="3"/>
  <c r="B41" i="3"/>
  <c r="B29" i="3"/>
  <c r="B25" i="3"/>
  <c r="B22" i="3"/>
  <c r="B23" i="3"/>
  <c r="B24" i="3"/>
  <c r="B21" i="3"/>
  <c r="B19" i="3"/>
  <c r="B20" i="3"/>
  <c r="B18" i="3"/>
  <c r="B15" i="3"/>
  <c r="B16" i="3"/>
  <c r="B17" i="3"/>
  <c r="B14" i="3"/>
  <c r="B13" i="3"/>
  <c r="B12" i="3"/>
  <c r="B11" i="3"/>
  <c r="B10" i="3"/>
  <c r="E20" i="3" l="1"/>
  <c r="E24" i="3"/>
  <c r="E35" i="3"/>
  <c r="E39" i="3"/>
  <c r="E32" i="3"/>
  <c r="E16" i="3"/>
  <c r="E25" i="3"/>
  <c r="E36" i="3"/>
  <c r="E11" i="3"/>
  <c r="E15" i="3"/>
  <c r="E19" i="3"/>
  <c r="E23" i="3"/>
  <c r="E30" i="3"/>
  <c r="E38" i="3"/>
  <c r="E12" i="3"/>
  <c r="E31" i="3"/>
  <c r="E21" i="3"/>
  <c r="E40" i="3"/>
  <c r="E10" i="3"/>
  <c r="E18" i="3"/>
  <c r="E22" i="3"/>
  <c r="E29" i="3"/>
  <c r="E37" i="3"/>
  <c r="E41" i="3"/>
  <c r="B42" i="3"/>
  <c r="E14" i="3"/>
  <c r="E33" i="3"/>
  <c r="E13" i="3"/>
  <c r="E17" i="3"/>
  <c r="B26" i="3"/>
  <c r="E40" i="2"/>
  <c r="E39" i="2"/>
  <c r="E32" i="2"/>
  <c r="E31" i="2"/>
  <c r="E29" i="2"/>
  <c r="E26" i="3" l="1"/>
  <c r="E28" i="2"/>
  <c r="B44" i="2"/>
  <c r="E42" i="3"/>
  <c r="F6" i="3" s="1"/>
  <c r="F5" i="3"/>
  <c r="E41" i="2"/>
  <c r="E33" i="2"/>
  <c r="E34" i="2"/>
  <c r="E37" i="2"/>
  <c r="E38" i="2"/>
  <c r="E42" i="2"/>
  <c r="B22" i="2"/>
  <c r="E22" i="2" s="1"/>
  <c r="B21" i="2"/>
  <c r="B17" i="2"/>
  <c r="E17" i="2" s="1"/>
  <c r="B16" i="2"/>
  <c r="B15" i="2"/>
  <c r="E15" i="2" s="1"/>
  <c r="B14" i="2"/>
  <c r="B13" i="2"/>
  <c r="B12" i="2"/>
  <c r="B11" i="2"/>
  <c r="E21" i="2" l="1"/>
  <c r="B25" i="2"/>
  <c r="F7" i="3"/>
  <c r="E19" i="2"/>
  <c r="E10" i="2"/>
  <c r="E14" i="2"/>
  <c r="E23" i="2"/>
  <c r="E11" i="2"/>
  <c r="E12" i="2"/>
  <c r="E13" i="2"/>
  <c r="E16" i="2"/>
  <c r="E24" i="2"/>
  <c r="E25" i="2" l="1"/>
  <c r="E44" i="2"/>
  <c r="F7" i="2" l="1"/>
  <c r="F6" i="2"/>
  <c r="F5" i="2"/>
</calcChain>
</file>

<file path=xl/sharedStrings.xml><?xml version="1.0" encoding="utf-8"?>
<sst xmlns="http://schemas.openxmlformats.org/spreadsheetml/2006/main" count="187" uniqueCount="82">
  <si>
    <t>GRADE</t>
  </si>
  <si>
    <t>VALUE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</si>
  <si>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</si>
  <si>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</si>
  <si>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</si>
  <si>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</si>
  <si>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</si>
  <si>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</si>
  <si>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</si>
  <si>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</si>
  <si>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</si>
  <si>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D-</t>
  </si>
  <si>
    <t>F</t>
  </si>
  <si>
    <t>D</t>
  </si>
  <si>
    <t>U</t>
  </si>
  <si>
    <t>Do Not Touch This</t>
  </si>
  <si>
    <t>GEOG 104</t>
  </si>
  <si>
    <t>MATH 230</t>
  </si>
  <si>
    <t>PSYC 320</t>
  </si>
  <si>
    <t>PHEC 106</t>
  </si>
  <si>
    <t>BIOL 101</t>
  </si>
  <si>
    <t>HUMANITIES elective</t>
  </si>
  <si>
    <t>ENGL 103</t>
  </si>
  <si>
    <t>MATH 130</t>
  </si>
  <si>
    <t>HIST elective</t>
  </si>
  <si>
    <t>SOCIAL SCIENCE elective</t>
  </si>
  <si>
    <t>Totals for GPA calculations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</si>
  <si>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</si>
  <si>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</si>
  <si>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r>
      <t xml:space="preserve">CHEM 101 </t>
    </r>
    <r>
      <rPr>
        <b/>
        <u/>
        <sz val="8"/>
        <rFont val="Calibri"/>
        <family val="2"/>
        <scheme val="minor"/>
      </rPr>
      <t>OR</t>
    </r>
    <r>
      <rPr>
        <sz val="8"/>
        <rFont val="Calibri"/>
        <family val="2"/>
        <scheme val="minor"/>
      </rPr>
      <t xml:space="preserve"> PHYS 101</t>
    </r>
  </si>
  <si>
    <r>
      <t xml:space="preserve">HIST 101, 102 </t>
    </r>
    <r>
      <rPr>
        <b/>
        <u/>
        <sz val="8"/>
        <rFont val="Calibri"/>
        <family val="2"/>
        <scheme val="minor"/>
      </rPr>
      <t>OR</t>
    </r>
    <r>
      <rPr>
        <sz val="8"/>
        <rFont val="Calibri"/>
        <family val="2"/>
        <scheme val="minor"/>
      </rPr>
      <t xml:space="preserve"> 103</t>
    </r>
  </si>
  <si>
    <t>CREDIT HOURS</t>
  </si>
  <si>
    <t xml:space="preserve"> PTS</t>
  </si>
  <si>
    <t>ENG LIT elective</t>
  </si>
  <si>
    <t>ECED 320</t>
  </si>
  <si>
    <t>ECED 324</t>
  </si>
  <si>
    <t>ECED 325</t>
  </si>
  <si>
    <t>ECED 421</t>
  </si>
  <si>
    <t>ECED 422</t>
  </si>
  <si>
    <t>Pre-Professional GPA</t>
  </si>
  <si>
    <t>Professional GPA</t>
  </si>
  <si>
    <t>Overall GPA</t>
  </si>
  <si>
    <t>Professional Courses</t>
  </si>
  <si>
    <t>Pre-Professional Courses</t>
  </si>
  <si>
    <t>ELED 309</t>
  </si>
  <si>
    <t>ELED 310</t>
  </si>
  <si>
    <t>ELED 316</t>
  </si>
  <si>
    <t>ELED 408</t>
  </si>
  <si>
    <t>ELED 427</t>
  </si>
  <si>
    <t>Early Childhood Education GPA Calculator</t>
  </si>
  <si>
    <t>MATH 150</t>
  </si>
  <si>
    <t xml:space="preserve">ECED 215 </t>
  </si>
  <si>
    <t xml:space="preserve">ELED 304 </t>
  </si>
  <si>
    <t>ELED  318</t>
  </si>
  <si>
    <t>ELED 416 (Optional)</t>
  </si>
  <si>
    <t>ELED 415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</si>
  <si>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</si>
  <si>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</si>
  <si>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DO NOT TOUCH AREA</t>
  </si>
  <si>
    <t>A+</t>
  </si>
  <si>
    <t>For approved courses in the Science Areas, see the Major Checklist.</t>
  </si>
  <si>
    <t>ELED 201</t>
  </si>
  <si>
    <t>ELED 202</t>
  </si>
  <si>
    <t>ECED 352</t>
  </si>
  <si>
    <t>ELED 305</t>
  </si>
  <si>
    <t>ELED 317</t>
  </si>
  <si>
    <t>ECED 356</t>
  </si>
  <si>
    <t>ELED 302</t>
  </si>
  <si>
    <t>ELED 320</t>
  </si>
  <si>
    <t>ELED 350</t>
  </si>
  <si>
    <t>ECED 451</t>
  </si>
  <si>
    <t>ECED 452</t>
  </si>
  <si>
    <t>ECED 453</t>
  </si>
  <si>
    <t>ELED 410</t>
  </si>
  <si>
    <t>ECED 455</t>
  </si>
  <si>
    <t>ECED 456</t>
  </si>
  <si>
    <t>ELED 411</t>
  </si>
  <si>
    <t>ECED 251</t>
  </si>
  <si>
    <t>ECED 366</t>
  </si>
  <si>
    <t>CHEM/PHSY 101</t>
  </si>
  <si>
    <t>PSYC 250</t>
  </si>
  <si>
    <t>ELED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</si>
</sst>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theme="1" tint="0.49998474074526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4" tint="0.79998168889431442"/>
      </bottom>
      <diagonal/>
    </border>
    <border>
      <left style="medium">
        <color theme="1" tint="0.49998474074526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double">
        <color indexed="64"/>
      </bottom>
      <diagonal/>
    </border>
    <border>
      <left style="medium">
        <color theme="4" tint="0.79998168889431442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6" fillId="0" borderId="0" xfId="0" applyFont="1"/>
    <xf numFmtId="0" fontId="8" fillId="0" borderId="0" xfId="0" applyFont="1"/>
    <xf numFmtId="0" fontId="7" fillId="0" borderId="0" xfId="0" applyFont="1"/>
    <xf numFmtId="2" fontId="8" fillId="0" borderId="0" xfId="0" applyNumberFormat="1" applyFont="1"/>
    <xf numFmtId="0" fontId="9" fillId="0" borderId="0" xfId="0" applyFont="1"/>
    <xf numFmtId="0" fontId="10" fillId="0" borderId="0" xfId="0" applyFont="1"/>
    <xf numFmtId="0" fontId="15" fillId="0" borderId="0" xfId="0" applyFont="1"/>
    <xf numFmtId="0" fontId="16" fillId="0" borderId="0" xfId="0" applyFont="1"/>
    <xf numFmtId="2" fontId="16" fillId="0" borderId="0" xfId="0" applyNumberFormat="1" applyFont="1"/>
    <xf numFmtId="0" fontId="17" fillId="0" borderId="0" xfId="0" applyFont="1"/>
    <xf numFmtId="2" fontId="18" fillId="0" borderId="0" xfId="0" applyNumberFormat="1" applyFont="1" applyAlignment="1">
      <alignment horizontal="center" wrapText="1"/>
    </xf>
    <xf numFmtId="0" fontId="22" fillId="0" borderId="0" xfId="0" applyFont="1"/>
    <xf numFmtId="0" fontId="25" fillId="3" borderId="0" xfId="0" applyFont="1" applyFill="1"/>
    <xf numFmtId="2" fontId="28" fillId="4" borderId="1" xfId="0" applyNumberFormat="1" applyFont="1" applyFill="1" applyBorder="1"/>
    <xf numFmtId="0" fontId="23" fillId="3" borderId="0" xfId="0" applyFont="1" applyFill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27" fillId="4" borderId="7" xfId="0" applyNumberFormat="1" applyFont="1" applyFill="1" applyBorder="1"/>
    <xf numFmtId="0" fontId="31" fillId="5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27" fillId="4" borderId="1" xfId="0" applyNumberFormat="1" applyFont="1" applyFill="1" applyBorder="1" applyAlignment="1">
      <alignment horizontal="center" shrinkToFit="1"/>
    </xf>
    <xf numFmtId="0" fontId="16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6" fillId="3" borderId="6" xfId="0" applyFont="1" applyFill="1" applyBorder="1"/>
    <xf numFmtId="2" fontId="26" fillId="3" borderId="6" xfId="0" applyNumberFormat="1" applyFont="1" applyFill="1" applyBorder="1"/>
    <xf numFmtId="0" fontId="23" fillId="3" borderId="13" xfId="0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2" fontId="6" fillId="2" borderId="0" xfId="0" applyNumberFormat="1" applyFont="1" applyFill="1"/>
    <xf numFmtId="0" fontId="16" fillId="0" borderId="0" xfId="0" applyFont="1" applyAlignment="1">
      <alignment vertical="center" wrapText="1"/>
    </xf>
    <xf numFmtId="0" fontId="20" fillId="4" borderId="0" xfId="0" applyFont="1" applyFill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/>
    </xf>
    <xf numFmtId="0" fontId="30" fillId="0" borderId="0" xfId="0" applyFont="1"/>
    <xf numFmtId="0" fontId="30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30" fillId="0" borderId="1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5" borderId="0" xfId="0" applyFont="1" applyFill="1" applyAlignment="1">
      <alignment horizontal="center" vertical="center"/>
    </xf>
    <xf numFmtId="0" fontId="21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3" borderId="0" xfId="0" applyFont="1" applyFill="1" applyAlignment="1">
      <alignment horizontal="center" wrapText="1"/>
    </xf>
    <xf numFmtId="0" fontId="20" fillId="4" borderId="0" xfId="0" applyFont="1" applyFill="1" applyAlignment="1">
      <alignment horizontal="center" wrapText="1"/>
    </xf>
    <xf numFmtId="0" fontId="26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DA6B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workbookViewId="0">
      <selection activeCell="B10" sqref="B10"/>
    </sheetView>
  </sheetViews>
  <sheetFormatPr baseColWidth="10" defaultColWidth="8.83203125" defaultRowHeight="13" x14ac:dyDescent="0.15"/>
  <cols>
    <col min="1" max="1" width="19.1640625" bestFit="1" customWidth="1"/>
    <col min="2" max="2" width="14.5" customWidth="1"/>
    <col min="3" max="3" width="11.6640625" customWidth="1"/>
    <col min="4" max="4" width="11.5" customWidth="1"/>
    <col min="5" max="5" width="17.6640625" bestFit="1" customWidth="1"/>
    <col min="6" max="6" width="10.83203125" customWidth="1"/>
  </cols>
  <sheetData>
    <row r="1" spans="1:18" ht="19" x14ac:dyDescent="0.2">
      <c r="A1" s="65" t="s">
        <v>49</v>
      </c>
      <c r="B1" s="65"/>
      <c r="C1" s="65"/>
      <c r="D1" s="65"/>
      <c r="E1" s="65"/>
      <c r="F1" s="65"/>
      <c r="G1" s="10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" x14ac:dyDescent="0.2">
      <c r="A2" s="72" t="s">
        <v>57</v>
      </c>
      <c r="B2" s="72"/>
      <c r="C2" s="72"/>
      <c r="D2" s="72"/>
      <c r="E2" s="72"/>
      <c r="F2" s="72"/>
      <c r="G2" s="10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2.75" customHeight="1" x14ac:dyDescent="0.2">
      <c r="A3" s="73" t="s">
        <v>56</v>
      </c>
      <c r="B3" s="73"/>
      <c r="C3" s="73"/>
      <c r="D3" s="73"/>
      <c r="E3" s="73"/>
      <c r="F3" s="73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2.75" customHeight="1" x14ac:dyDescent="0.15">
      <c r="A4" s="74"/>
      <c r="B4" s="74"/>
      <c r="C4" s="74"/>
      <c r="D4" s="74"/>
      <c r="E4" s="74"/>
      <c r="F4" s="74"/>
      <c r="G4" s="1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6" thickBot="1" x14ac:dyDescent="0.25">
      <c r="A5" s="16"/>
      <c r="B5" s="17"/>
      <c r="C5" s="17"/>
      <c r="D5" s="18"/>
      <c r="E5" s="36" t="s">
        <v>39</v>
      </c>
      <c r="F5" s="23" t="e">
        <f>E26/B26</f>
        <v>#DIV/0!</v>
      </c>
    </row>
    <row r="6" spans="1:18" ht="16" thickTop="1" thickBot="1" x14ac:dyDescent="0.25">
      <c r="A6" s="16"/>
      <c r="B6" s="17"/>
      <c r="C6" s="17"/>
      <c r="D6" s="18"/>
      <c r="E6" s="31" t="s">
        <v>40</v>
      </c>
      <c r="F6" s="31" t="e">
        <f>E42/B42</f>
        <v>#DIV/0!</v>
      </c>
    </row>
    <row r="7" spans="1:18" ht="14.25" customHeight="1" thickTop="1" thickBot="1" x14ac:dyDescent="0.25">
      <c r="A7" s="67"/>
      <c r="B7" s="69" t="s">
        <v>28</v>
      </c>
      <c r="C7" s="70" t="s">
        <v>27</v>
      </c>
      <c r="D7" s="18"/>
      <c r="E7" s="31" t="s">
        <v>41</v>
      </c>
      <c r="F7" s="31" t="e">
        <f>(F5+F6)/2</f>
        <v>#DIV/0!</v>
      </c>
    </row>
    <row r="8" spans="1:18" ht="20.25" customHeight="1" thickTop="1" x14ac:dyDescent="0.2">
      <c r="A8" s="68"/>
      <c r="B8" s="69"/>
      <c r="C8" s="70"/>
      <c r="D8" s="20"/>
      <c r="E8" s="66"/>
      <c r="F8" s="66"/>
      <c r="G8" s="6"/>
      <c r="H8" s="7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7" thickBot="1" x14ac:dyDescent="0.25">
      <c r="A9" s="32" t="s">
        <v>43</v>
      </c>
      <c r="B9" s="33" t="s">
        <v>31</v>
      </c>
      <c r="C9" s="34" t="s">
        <v>0</v>
      </c>
      <c r="D9" s="35" t="s">
        <v>1</v>
      </c>
      <c r="E9" s="35" t="s">
        <v>32</v>
      </c>
      <c r="F9" s="21"/>
      <c r="G9" s="3"/>
      <c r="H9" s="2"/>
      <c r="N9" s="3"/>
      <c r="O9" s="3"/>
      <c r="P9" s="3"/>
      <c r="Q9" s="1" t="s">
        <v>15</v>
      </c>
      <c r="R9" s="1"/>
    </row>
    <row r="10" spans="1:18" ht="16" x14ac:dyDescent="0.2">
      <c r="A10" s="55" t="s">
        <v>20</v>
      </c>
      <c r="B10" s="24">
        <f>IF(C10="U",0,4)</f>
        <v>0</v>
      </c>
      <c r="C10" s="48" t="s">
        <v>14</v>
      </c>
      <c r="D10" s="29">
        <f>VLOOKUP(C10,Q14:R27, 2,)</f>
        <v>0</v>
      </c>
      <c r="E10" s="27">
        <f>D10*B10</f>
        <v>0</v>
      </c>
      <c r="F10" s="21"/>
      <c r="G10" s="2"/>
      <c r="H10" s="2"/>
      <c r="O10" s="3"/>
      <c r="P10" s="3"/>
      <c r="Q10" s="1"/>
      <c r="R10" s="1"/>
    </row>
    <row r="11" spans="1:18" ht="16" x14ac:dyDescent="0.2">
      <c r="A11" s="47" t="s">
        <v>29</v>
      </c>
      <c r="B11" s="50">
        <f>IF(C11="U",0,4)</f>
        <v>0</v>
      </c>
      <c r="C11" s="48" t="s">
        <v>14</v>
      </c>
      <c r="D11" s="29">
        <f>VLOOKUP(C11,Q14:R27, 2,)</f>
        <v>0</v>
      </c>
      <c r="E11" s="27">
        <f t="shared" ref="E11:E25" si="0">D11*B11</f>
        <v>0</v>
      </c>
      <c r="F11" s="21"/>
      <c r="G11" s="2"/>
      <c r="H11" s="2"/>
      <c r="O11" s="3"/>
      <c r="P11" s="3"/>
      <c r="Q11" s="1"/>
      <c r="R11" s="1"/>
    </row>
    <row r="12" spans="1:18" ht="22.75" customHeight="1" x14ac:dyDescent="0.2">
      <c r="A12" s="49" t="s">
        <v>51</v>
      </c>
      <c r="B12" s="24">
        <f>IF(C12="U",0,3)</f>
        <v>0</v>
      </c>
      <c r="C12" s="48" t="s">
        <v>14</v>
      </c>
      <c r="D12" s="29">
        <f>VLOOKUP(C12,Q14:R27, 2,)</f>
        <v>0</v>
      </c>
      <c r="E12" s="27">
        <f t="shared" si="0"/>
        <v>0</v>
      </c>
      <c r="F12" s="21"/>
      <c r="G12" s="2"/>
      <c r="H12" s="2"/>
      <c r="O12" s="3"/>
      <c r="P12" s="3"/>
      <c r="Q12" s="1"/>
      <c r="R12" s="1"/>
    </row>
    <row r="13" spans="1:18" ht="22.75" customHeight="1" x14ac:dyDescent="0.2">
      <c r="A13" s="49" t="s">
        <v>52</v>
      </c>
      <c r="B13" s="24">
        <f>IF(C13="U",0,3)</f>
        <v>0</v>
      </c>
      <c r="C13" s="48" t="s">
        <v>14</v>
      </c>
      <c r="D13" s="29">
        <f>VLOOKUP(C13,Q14:R27, 2,)</f>
        <v>0</v>
      </c>
      <c r="E13" s="27">
        <f t="shared" si="0"/>
        <v>0</v>
      </c>
      <c r="F13" s="19"/>
      <c r="G13" s="2"/>
      <c r="Q13" s="44" t="s">
        <v>0</v>
      </c>
      <c r="R13" s="45" t="s">
        <v>1</v>
      </c>
    </row>
    <row r="14" spans="1:18" ht="22.75" customHeight="1" x14ac:dyDescent="0.2">
      <c r="A14" s="47" t="s">
        <v>22</v>
      </c>
      <c r="B14" s="24">
        <f>IF(C14="U",0,4)</f>
        <v>0</v>
      </c>
      <c r="C14" s="48" t="s">
        <v>14</v>
      </c>
      <c r="D14" s="29">
        <f>VLOOKUP(C14,Q14:R27, 2,)</f>
        <v>0</v>
      </c>
      <c r="E14" s="27">
        <f t="shared" si="0"/>
        <v>0</v>
      </c>
      <c r="F14" s="19"/>
      <c r="G14" s="2"/>
      <c r="Q14" s="44" t="s">
        <v>59</v>
      </c>
      <c r="R14" s="46">
        <v>4.3</v>
      </c>
    </row>
    <row r="15" spans="1:18" ht="14" x14ac:dyDescent="0.2">
      <c r="A15" s="49" t="s">
        <v>16</v>
      </c>
      <c r="B15" s="24">
        <f t="shared" ref="B15:B17" si="1">IF(C15="U",0,4)</f>
        <v>0</v>
      </c>
      <c r="C15" s="48" t="s">
        <v>14</v>
      </c>
      <c r="D15" s="29">
        <f>VLOOKUP(C15,Q14:R27, 2,)</f>
        <v>0</v>
      </c>
      <c r="E15" s="27">
        <f t="shared" si="0"/>
        <v>0</v>
      </c>
      <c r="F15" s="19"/>
      <c r="G15" s="2"/>
      <c r="Q15" s="44" t="s">
        <v>2</v>
      </c>
      <c r="R15" s="46">
        <v>4</v>
      </c>
    </row>
    <row r="16" spans="1:18" ht="18" x14ac:dyDescent="0.2">
      <c r="A16" s="47" t="s">
        <v>30</v>
      </c>
      <c r="B16" s="24">
        <f t="shared" si="1"/>
        <v>0</v>
      </c>
      <c r="C16" s="48" t="s">
        <v>14</v>
      </c>
      <c r="D16" s="29">
        <f>VLOOKUP(C16,Q14:R27, 2,)</f>
        <v>0</v>
      </c>
      <c r="E16" s="27">
        <f t="shared" si="0"/>
        <v>0</v>
      </c>
      <c r="F16" s="19"/>
      <c r="G16" s="2"/>
      <c r="H16" s="9"/>
      <c r="I16" s="8"/>
      <c r="J16" s="8"/>
      <c r="K16" s="8"/>
      <c r="L16" s="8"/>
      <c r="M16" s="8"/>
      <c r="Q16" s="44" t="s">
        <v>3</v>
      </c>
      <c r="R16" s="46">
        <v>3.7</v>
      </c>
    </row>
    <row r="17" spans="1:18" ht="18" x14ac:dyDescent="0.2">
      <c r="A17" s="52" t="s">
        <v>21</v>
      </c>
      <c r="B17" s="24">
        <f t="shared" si="1"/>
        <v>0</v>
      </c>
      <c r="C17" s="48" t="s">
        <v>14</v>
      </c>
      <c r="D17" s="29">
        <f>VLOOKUP(C17,Q14:R27, 2,)</f>
        <v>0</v>
      </c>
      <c r="E17" s="27">
        <f t="shared" si="0"/>
        <v>0</v>
      </c>
      <c r="F17" s="19"/>
      <c r="G17" s="2"/>
      <c r="H17" s="5"/>
      <c r="I17" s="4"/>
      <c r="J17" s="4"/>
      <c r="K17" s="4"/>
      <c r="L17" s="4"/>
      <c r="M17" s="4"/>
      <c r="Q17" s="44" t="s">
        <v>4</v>
      </c>
      <c r="R17" s="46">
        <v>3.3</v>
      </c>
    </row>
    <row r="18" spans="1:18" ht="33.75" customHeight="1" x14ac:dyDescent="0.2">
      <c r="A18" s="47" t="s">
        <v>23</v>
      </c>
      <c r="B18" s="24">
        <f>IF(C18="U",0,3)</f>
        <v>0</v>
      </c>
      <c r="C18" s="48" t="s">
        <v>14</v>
      </c>
      <c r="D18" s="29">
        <f>VLOOKUP(C18,Q14:R27, 2,)</f>
        <v>0</v>
      </c>
      <c r="E18" s="27">
        <f t="shared" si="0"/>
        <v>0</v>
      </c>
      <c r="F18" s="19"/>
      <c r="G18" s="2"/>
      <c r="Q18" s="44" t="s">
        <v>5</v>
      </c>
      <c r="R18" s="46">
        <v>3</v>
      </c>
    </row>
    <row r="19" spans="1:18" ht="14" x14ac:dyDescent="0.2">
      <c r="A19" s="49" t="s">
        <v>50</v>
      </c>
      <c r="B19" s="24">
        <f t="shared" ref="B19:B20" si="2">IF(C19="U",0,3)</f>
        <v>0</v>
      </c>
      <c r="C19" s="48" t="s">
        <v>14</v>
      </c>
      <c r="D19" s="29">
        <f>VLOOKUP(C19,Q14:R27, 2,)</f>
        <v>0</v>
      </c>
      <c r="E19" s="27">
        <f t="shared" si="0"/>
        <v>0</v>
      </c>
      <c r="F19" s="19"/>
      <c r="G19" s="2"/>
      <c r="Q19" s="44" t="s">
        <v>6</v>
      </c>
      <c r="R19" s="46">
        <v>2.7</v>
      </c>
    </row>
    <row r="20" spans="1:18" ht="14" x14ac:dyDescent="0.2">
      <c r="A20" s="53" t="s">
        <v>17</v>
      </c>
      <c r="B20" s="24">
        <f t="shared" si="2"/>
        <v>0</v>
      </c>
      <c r="C20" s="48" t="s">
        <v>14</v>
      </c>
      <c r="D20" s="29">
        <f>VLOOKUP(C20,Q14:R27, 2,)</f>
        <v>0</v>
      </c>
      <c r="E20" s="27">
        <f t="shared" si="0"/>
        <v>0</v>
      </c>
      <c r="F20" s="19"/>
      <c r="G20" s="2"/>
      <c r="Q20" s="44" t="s">
        <v>7</v>
      </c>
      <c r="R20" s="46">
        <v>2.2999999999999998</v>
      </c>
    </row>
    <row r="21" spans="1:18" ht="14" x14ac:dyDescent="0.2">
      <c r="A21" s="54" t="s">
        <v>18</v>
      </c>
      <c r="B21" s="24">
        <f>IF(C21="U",0,4)</f>
        <v>0</v>
      </c>
      <c r="C21" s="48" t="s">
        <v>14</v>
      </c>
      <c r="D21" s="29">
        <f>VLOOKUP(C21,Q14:R27, 2,)</f>
        <v>0</v>
      </c>
      <c r="E21" s="27">
        <f t="shared" si="0"/>
        <v>0</v>
      </c>
      <c r="F21" s="19"/>
      <c r="G21" s="2"/>
      <c r="Q21" s="44" t="s">
        <v>8</v>
      </c>
      <c r="R21" s="46">
        <v>2</v>
      </c>
    </row>
    <row r="22" spans="1:18" ht="14" x14ac:dyDescent="0.2">
      <c r="A22" s="57" t="s">
        <v>25</v>
      </c>
      <c r="B22" s="24">
        <f t="shared" ref="B22:B24" si="3">IF(C22="U",0,4)</f>
        <v>0</v>
      </c>
      <c r="C22" s="48" t="s">
        <v>14</v>
      </c>
      <c r="D22" s="29">
        <f>VLOOKUP(C22,Q14:R27, 2,)</f>
        <v>0</v>
      </c>
      <c r="E22" s="27">
        <f t="shared" si="0"/>
        <v>0</v>
      </c>
      <c r="F22" s="19"/>
      <c r="G22" s="2"/>
      <c r="Q22" s="44" t="s">
        <v>9</v>
      </c>
      <c r="R22" s="46">
        <v>1.7</v>
      </c>
    </row>
    <row r="23" spans="1:18" ht="14" x14ac:dyDescent="0.2">
      <c r="A23" s="56" t="s">
        <v>24</v>
      </c>
      <c r="B23" s="24">
        <f t="shared" si="3"/>
        <v>0</v>
      </c>
      <c r="C23" s="48" t="s">
        <v>14</v>
      </c>
      <c r="D23" s="29">
        <f>VLOOKUP(C23,Q14:R27, 2,)</f>
        <v>0</v>
      </c>
      <c r="E23" s="27">
        <f t="shared" si="0"/>
        <v>0</v>
      </c>
      <c r="F23" s="19"/>
      <c r="G23" s="2"/>
      <c r="Q23" s="44" t="s">
        <v>10</v>
      </c>
      <c r="R23" s="46">
        <v>1.3</v>
      </c>
    </row>
    <row r="24" spans="1:18" ht="14" x14ac:dyDescent="0.2">
      <c r="A24" s="51" t="s">
        <v>33</v>
      </c>
      <c r="B24" s="24">
        <f t="shared" si="3"/>
        <v>0</v>
      </c>
      <c r="C24" s="48" t="s">
        <v>14</v>
      </c>
      <c r="D24" s="29">
        <f>VLOOKUP(C24,Q14:R27, 2,)</f>
        <v>0</v>
      </c>
      <c r="E24" s="27">
        <f t="shared" si="0"/>
        <v>0</v>
      </c>
      <c r="F24" s="19"/>
      <c r="G24" s="2"/>
      <c r="Q24" s="44" t="s">
        <v>13</v>
      </c>
      <c r="R24" s="46">
        <v>1</v>
      </c>
    </row>
    <row r="25" spans="1:18" ht="15" thickBot="1" x14ac:dyDescent="0.25">
      <c r="A25" s="62" t="s">
        <v>19</v>
      </c>
      <c r="B25" s="43">
        <f>IF(C25="U",0,3)</f>
        <v>0</v>
      </c>
      <c r="C25" s="59" t="s">
        <v>14</v>
      </c>
      <c r="D25" s="60">
        <f>VLOOKUP(C25,Q14:R27, 2,)</f>
        <v>0</v>
      </c>
      <c r="E25" s="39">
        <f t="shared" si="0"/>
        <v>0</v>
      </c>
      <c r="F25" s="19"/>
      <c r="G25" s="2"/>
      <c r="Q25" s="44" t="s">
        <v>11</v>
      </c>
      <c r="R25" s="46">
        <v>0.7</v>
      </c>
    </row>
    <row r="26" spans="1:18" ht="15" thickTop="1" x14ac:dyDescent="0.2">
      <c r="A26" s="22" t="s">
        <v>26</v>
      </c>
      <c r="B26" s="28">
        <f>SUM(B10:B25)</f>
        <v>0</v>
      </c>
      <c r="C26" s="71" t="s">
        <v>58</v>
      </c>
      <c r="D26" s="71"/>
      <c r="E26" s="28">
        <f>SUM(E10:E25)</f>
        <v>0</v>
      </c>
      <c r="F26" s="19"/>
      <c r="G26" s="2"/>
      <c r="Q26" s="44" t="s">
        <v>12</v>
      </c>
      <c r="R26" s="46">
        <v>0</v>
      </c>
    </row>
    <row r="27" spans="1:18" ht="14" x14ac:dyDescent="0.2">
      <c r="B27" s="12"/>
      <c r="F27" s="19"/>
      <c r="Q27" s="44" t="s">
        <v>14</v>
      </c>
      <c r="R27" s="46">
        <v>0</v>
      </c>
    </row>
    <row r="28" spans="1:18" ht="14" thickBot="1" x14ac:dyDescent="0.2">
      <c r="A28" s="32" t="s">
        <v>42</v>
      </c>
      <c r="B28" s="33"/>
      <c r="C28" s="34"/>
      <c r="D28" s="35" t="s">
        <v>1</v>
      </c>
      <c r="E28" s="35" t="s">
        <v>32</v>
      </c>
    </row>
    <row r="29" spans="1:18" x14ac:dyDescent="0.15">
      <c r="A29" s="49" t="s">
        <v>34</v>
      </c>
      <c r="B29" s="24">
        <f>IF(C29="U",0,3)</f>
        <v>0</v>
      </c>
      <c r="C29" s="48" t="s">
        <v>14</v>
      </c>
      <c r="D29" s="29">
        <f>VLOOKUP(C29,Q14:R27, 2,)</f>
        <v>0</v>
      </c>
      <c r="E29" s="27">
        <f>D29*B29</f>
        <v>0</v>
      </c>
    </row>
    <row r="30" spans="1:18" x14ac:dyDescent="0.15">
      <c r="A30" s="47" t="s">
        <v>35</v>
      </c>
      <c r="B30" s="24">
        <f t="shared" ref="B30:B41" si="4">IF(C30="U",0,3)</f>
        <v>0</v>
      </c>
      <c r="C30" s="48" t="s">
        <v>14</v>
      </c>
      <c r="D30" s="29">
        <f>VLOOKUP(C30,Q14:R27, 2,)</f>
        <v>0</v>
      </c>
      <c r="E30" s="27">
        <f t="shared" ref="E30:E41" si="5">D30*B30</f>
        <v>0</v>
      </c>
    </row>
    <row r="31" spans="1:18" x14ac:dyDescent="0.15">
      <c r="A31" s="49" t="s">
        <v>36</v>
      </c>
      <c r="B31" s="24">
        <f t="shared" si="4"/>
        <v>0</v>
      </c>
      <c r="C31" s="48" t="s">
        <v>14</v>
      </c>
      <c r="D31" s="29">
        <f>VLOOKUP(C31,Q14:R27, 2,)</f>
        <v>0</v>
      </c>
      <c r="E31" s="27">
        <f t="shared" si="5"/>
        <v>0</v>
      </c>
    </row>
    <row r="32" spans="1:18" x14ac:dyDescent="0.15">
      <c r="A32" s="49" t="s">
        <v>37</v>
      </c>
      <c r="B32" s="24">
        <f t="shared" si="4"/>
        <v>0</v>
      </c>
      <c r="C32" s="48" t="s">
        <v>14</v>
      </c>
      <c r="D32" s="29">
        <f>VLOOKUP(C32,Q14:R27, 2,)</f>
        <v>0</v>
      </c>
      <c r="E32" s="27">
        <f t="shared" si="5"/>
        <v>0</v>
      </c>
    </row>
    <row r="33" spans="1:8" x14ac:dyDescent="0.15">
      <c r="A33" s="47" t="s">
        <v>38</v>
      </c>
      <c r="B33" s="24">
        <f t="shared" si="4"/>
        <v>0</v>
      </c>
      <c r="C33" s="48" t="s">
        <v>14</v>
      </c>
      <c r="D33" s="29">
        <f>VLOOKUP(C33,Q14:R27, 2,)</f>
        <v>0</v>
      </c>
      <c r="E33" s="27">
        <f t="shared" si="5"/>
        <v>0</v>
      </c>
      <c r="F33" s="1"/>
      <c r="G33" s="1"/>
      <c r="H33" s="2"/>
    </row>
    <row r="34" spans="1:8" x14ac:dyDescent="0.15">
      <c r="A34" s="47" t="s">
        <v>44</v>
      </c>
      <c r="B34" s="24">
        <v>0</v>
      </c>
      <c r="C34" s="48" t="s">
        <v>14</v>
      </c>
      <c r="D34" s="29">
        <f>VLOOKUP(C34,Q14:R27, 2,)</f>
        <v>0</v>
      </c>
      <c r="E34" s="27">
        <f t="shared" si="5"/>
        <v>0</v>
      </c>
      <c r="F34" s="10"/>
      <c r="G34" s="10"/>
      <c r="H34" s="2"/>
    </row>
    <row r="35" spans="1:8" x14ac:dyDescent="0.15">
      <c r="A35" s="49" t="s">
        <v>45</v>
      </c>
      <c r="B35" s="24">
        <f t="shared" si="4"/>
        <v>0</v>
      </c>
      <c r="C35" s="48" t="s">
        <v>14</v>
      </c>
      <c r="D35" s="29">
        <f>VLOOKUP(C35,Q14:R27, 2,)</f>
        <v>0</v>
      </c>
      <c r="E35" s="27">
        <f t="shared" si="5"/>
        <v>0</v>
      </c>
    </row>
    <row r="36" spans="1:8" x14ac:dyDescent="0.15">
      <c r="A36" s="47" t="s">
        <v>46</v>
      </c>
      <c r="B36" s="24">
        <f t="shared" si="4"/>
        <v>0</v>
      </c>
      <c r="C36" s="48" t="s">
        <v>14</v>
      </c>
      <c r="D36" s="29">
        <f>VLOOKUP(C36,Q14:R27, 2,)</f>
        <v>0</v>
      </c>
      <c r="E36" s="27">
        <f t="shared" si="5"/>
        <v>0</v>
      </c>
    </row>
    <row r="37" spans="1:8" x14ac:dyDescent="0.15">
      <c r="A37" s="49" t="s">
        <v>53</v>
      </c>
      <c r="B37" s="24">
        <f t="shared" si="4"/>
        <v>0</v>
      </c>
      <c r="C37" s="48" t="s">
        <v>14</v>
      </c>
      <c r="D37" s="29">
        <f>VLOOKUP(C37,Q14:R27, 2,)</f>
        <v>0</v>
      </c>
      <c r="E37" s="27">
        <f t="shared" si="5"/>
        <v>0</v>
      </c>
    </row>
    <row r="38" spans="1:8" x14ac:dyDescent="0.15">
      <c r="A38" s="58" t="s">
        <v>47</v>
      </c>
      <c r="B38" s="24">
        <f t="shared" si="4"/>
        <v>0</v>
      </c>
      <c r="C38" s="48" t="s">
        <v>14</v>
      </c>
      <c r="D38" s="29">
        <f>VLOOKUP(C38,Q14:R27, 2,)</f>
        <v>0</v>
      </c>
      <c r="E38" s="27">
        <f t="shared" si="5"/>
        <v>0</v>
      </c>
    </row>
    <row r="39" spans="1:8" x14ac:dyDescent="0.15">
      <c r="A39" s="47" t="s">
        <v>55</v>
      </c>
      <c r="B39" s="24">
        <f t="shared" si="4"/>
        <v>0</v>
      </c>
      <c r="C39" s="48" t="s">
        <v>14</v>
      </c>
      <c r="D39" s="29">
        <f>VLOOKUP(C39,Q14:R27, 2,)</f>
        <v>0</v>
      </c>
      <c r="E39" s="27">
        <f t="shared" si="5"/>
        <v>0</v>
      </c>
    </row>
    <row r="40" spans="1:8" x14ac:dyDescent="0.15">
      <c r="A40" s="47" t="s">
        <v>54</v>
      </c>
      <c r="B40" s="24">
        <f t="shared" si="4"/>
        <v>0</v>
      </c>
      <c r="C40" s="48" t="s">
        <v>14</v>
      </c>
      <c r="D40" s="29">
        <f>VLOOKUP(C40,Q14:R27, 2,)</f>
        <v>0</v>
      </c>
      <c r="E40" s="27">
        <f t="shared" si="5"/>
        <v>0</v>
      </c>
    </row>
    <row r="41" spans="1:8" ht="14" thickBot="1" x14ac:dyDescent="0.2">
      <c r="A41" s="61" t="s">
        <v>48</v>
      </c>
      <c r="B41" s="40">
        <f t="shared" si="4"/>
        <v>0</v>
      </c>
      <c r="C41" s="59" t="s">
        <v>14</v>
      </c>
      <c r="D41" s="60">
        <f>VLOOKUP(C41,Q14:R27, 2,)</f>
        <v>0</v>
      </c>
      <c r="E41" s="39">
        <f t="shared" si="5"/>
        <v>0</v>
      </c>
    </row>
    <row r="42" spans="1:8" ht="14" thickTop="1" x14ac:dyDescent="0.15">
      <c r="A42" s="22" t="s">
        <v>26</v>
      </c>
      <c r="B42" s="28">
        <f>SUM(B29:B41)</f>
        <v>0</v>
      </c>
      <c r="C42" s="71" t="s">
        <v>58</v>
      </c>
      <c r="D42" s="71"/>
      <c r="E42" s="28">
        <f>SUM(E29:E41)</f>
        <v>0</v>
      </c>
    </row>
  </sheetData>
  <protectedRanges>
    <protectedRange sqref="C29:C41" name="Professional"/>
    <protectedRange sqref="C10:C25" name="PreProfessional"/>
  </protectedRanges>
  <mergeCells count="10">
    <mergeCell ref="C42:D42"/>
    <mergeCell ref="A2:F2"/>
    <mergeCell ref="A3:F3"/>
    <mergeCell ref="A4:F4"/>
    <mergeCell ref="C26:D26"/>
    <mergeCell ref="A1:F1"/>
    <mergeCell ref="E8:F8"/>
    <mergeCell ref="A7:A8"/>
    <mergeCell ref="B7:B8"/>
    <mergeCell ref="C7:C8"/>
  </mergeCells>
  <dataValidations count="1">
    <dataValidation type="list" allowBlank="1" showInputMessage="1" showErrorMessage="1" sqref="C10:C25 C29:C41" xr:uid="{00000000-0002-0000-0000-000000000000}">
      <formula1>$Q$14:$Q$27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tabSelected="1" zoomScale="131" workbookViewId="0">
      <pane ySplit="8" topLeftCell="A27" activePane="bottomLeft" state="frozen"/>
      <selection pane="bottomLeft" activeCell="H37" sqref="H37"/>
    </sheetView>
  </sheetViews>
  <sheetFormatPr baseColWidth="10" defaultColWidth="8.83203125" defaultRowHeight="13" x14ac:dyDescent="0.15"/>
  <cols>
    <col min="1" max="1" width="19.1640625" style="11" customWidth="1"/>
    <col min="2" max="2" width="12" style="11" customWidth="1"/>
    <col min="3" max="3" width="11" style="11" customWidth="1"/>
    <col min="4" max="4" width="9.33203125" style="13" customWidth="1"/>
    <col min="5" max="5" width="17.6640625" style="11" bestFit="1" customWidth="1"/>
    <col min="6" max="7" width="9.1640625" style="10"/>
    <col min="8" max="8" width="19.6640625" style="2" customWidth="1"/>
    <col min="9" max="13" width="10.5" customWidth="1"/>
  </cols>
  <sheetData>
    <row r="1" spans="1:18" s="4" customFormat="1" ht="27.75" customHeight="1" x14ac:dyDescent="0.2">
      <c r="A1" s="65" t="s">
        <v>49</v>
      </c>
      <c r="B1" s="65"/>
      <c r="C1" s="65"/>
      <c r="D1" s="65"/>
      <c r="E1" s="65"/>
      <c r="F1" s="65"/>
      <c r="G1" s="10"/>
      <c r="H1" s="5"/>
    </row>
    <row r="2" spans="1:18" s="4" customFormat="1" ht="18" x14ac:dyDescent="0.2">
      <c r="A2" s="72" t="s">
        <v>57</v>
      </c>
      <c r="B2" s="72"/>
      <c r="C2" s="72"/>
      <c r="D2" s="72"/>
      <c r="E2" s="72"/>
      <c r="F2" s="72"/>
      <c r="G2" s="10"/>
      <c r="H2" s="5"/>
    </row>
    <row r="3" spans="1:18" s="14" customFormat="1" ht="15" customHeight="1" x14ac:dyDescent="0.2">
      <c r="A3" s="73" t="s">
        <v>56</v>
      </c>
      <c r="B3" s="73"/>
      <c r="C3" s="73"/>
      <c r="D3" s="73"/>
      <c r="E3" s="73"/>
      <c r="F3" s="73"/>
      <c r="G3" s="15"/>
    </row>
    <row r="4" spans="1:18" s="14" customFormat="1" ht="20.25" customHeight="1" x14ac:dyDescent="0.15">
      <c r="A4" s="74" t="s">
        <v>60</v>
      </c>
      <c r="B4" s="74"/>
      <c r="C4" s="74"/>
      <c r="D4" s="74"/>
      <c r="E4" s="74"/>
      <c r="F4" s="74"/>
      <c r="G4" s="15"/>
    </row>
    <row r="5" spans="1:18" ht="12.75" customHeight="1" thickBot="1" x14ac:dyDescent="0.25">
      <c r="A5" s="16"/>
      <c r="B5" s="17"/>
      <c r="C5" s="17"/>
      <c r="D5" s="18"/>
      <c r="E5" s="36" t="s">
        <v>39</v>
      </c>
      <c r="F5" s="23" t="e">
        <f>E25/B25</f>
        <v>#DIV/0!</v>
      </c>
    </row>
    <row r="6" spans="1:18" ht="13.75" customHeight="1" thickTop="1" thickBot="1" x14ac:dyDescent="0.25">
      <c r="A6" s="16"/>
      <c r="B6" s="17"/>
      <c r="C6" s="17"/>
      <c r="D6" s="18"/>
      <c r="E6" s="31" t="s">
        <v>40</v>
      </c>
      <c r="F6" s="31" t="e">
        <f>E44/B44</f>
        <v>#DIV/0!</v>
      </c>
    </row>
    <row r="7" spans="1:18" ht="13.75" customHeight="1" thickTop="1" thickBot="1" x14ac:dyDescent="0.25">
      <c r="A7" s="67"/>
      <c r="B7" s="69" t="s">
        <v>28</v>
      </c>
      <c r="C7" s="70" t="s">
        <v>27</v>
      </c>
      <c r="D7" s="18"/>
      <c r="E7" s="31" t="s">
        <v>41</v>
      </c>
      <c r="F7" s="31" t="e">
        <f>(E25+E44)/(B25+B44)</f>
        <v>#DIV/0!</v>
      </c>
    </row>
    <row r="8" spans="1:18" s="6" customFormat="1" ht="39.25" customHeight="1" thickTop="1" x14ac:dyDescent="0.2">
      <c r="A8" s="68"/>
      <c r="B8" s="69"/>
      <c r="C8" s="70"/>
      <c r="D8" s="20"/>
      <c r="E8" s="66"/>
      <c r="F8" s="66"/>
      <c r="H8" s="7"/>
    </row>
    <row r="9" spans="1:18" s="3" customFormat="1" ht="17" thickBot="1" x14ac:dyDescent="0.25">
      <c r="A9" s="32" t="s">
        <v>43</v>
      </c>
      <c r="B9" s="33" t="s">
        <v>31</v>
      </c>
      <c r="C9" s="34" t="s">
        <v>0</v>
      </c>
      <c r="D9" s="35" t="s">
        <v>1</v>
      </c>
      <c r="E9" s="35" t="s">
        <v>32</v>
      </c>
      <c r="F9" s="21"/>
      <c r="H9" s="2"/>
      <c r="I9"/>
      <c r="J9"/>
      <c r="K9"/>
      <c r="L9"/>
      <c r="M9"/>
      <c r="Q9" s="1" t="s">
        <v>15</v>
      </c>
      <c r="R9" s="1"/>
    </row>
    <row r="10" spans="1:18" s="3" customFormat="1" ht="16" customHeight="1" x14ac:dyDescent="0.2">
      <c r="A10" s="47" t="s">
        <v>22</v>
      </c>
      <c r="B10" s="24">
        <f>IF(C10="U",0,4)</f>
        <v>0</v>
      </c>
      <c r="C10" s="25" t="s">
        <v>14</v>
      </c>
      <c r="D10" s="29">
        <f>VLOOKUP(C10,Q14:R19, 2,)</f>
        <v>0</v>
      </c>
      <c r="E10" s="27">
        <f t="shared" ref="E10:E13" si="0">B10*D10</f>
        <v>0</v>
      </c>
      <c r="F10" s="21"/>
      <c r="G10" s="2"/>
      <c r="H10" s="2"/>
      <c r="I10"/>
      <c r="J10"/>
      <c r="K10"/>
      <c r="L10"/>
      <c r="M10"/>
      <c r="N10"/>
      <c r="Q10" s="1"/>
      <c r="R10" s="1"/>
    </row>
    <row r="11" spans="1:18" s="3" customFormat="1" ht="16" customHeight="1" x14ac:dyDescent="0.2">
      <c r="A11" s="64" t="s">
        <v>33</v>
      </c>
      <c r="B11" s="24">
        <f t="shared" ref="B11:B13" si="1">IF(C11="U",0,4)</f>
        <v>0</v>
      </c>
      <c r="C11" s="25" t="s">
        <v>14</v>
      </c>
      <c r="D11" s="29">
        <f>VLOOKUP(C11,Q14:R19, 2,)</f>
        <v>0</v>
      </c>
      <c r="E11" s="27">
        <f t="shared" si="0"/>
        <v>0</v>
      </c>
      <c r="F11" s="21"/>
      <c r="G11" s="2"/>
      <c r="H11" s="2"/>
      <c r="I11"/>
      <c r="J11"/>
      <c r="K11"/>
      <c r="L11"/>
      <c r="M11"/>
      <c r="N11"/>
      <c r="Q11" s="1"/>
      <c r="R11" s="1"/>
    </row>
    <row r="12" spans="1:18" s="3" customFormat="1" ht="16" customHeight="1" x14ac:dyDescent="0.2">
      <c r="A12" s="47" t="s">
        <v>30</v>
      </c>
      <c r="B12" s="24">
        <f t="shared" si="1"/>
        <v>0</v>
      </c>
      <c r="C12" s="25" t="s">
        <v>14</v>
      </c>
      <c r="D12" s="29">
        <f>VLOOKUP(C12,Q14:R19, 2,)</f>
        <v>0</v>
      </c>
      <c r="E12" s="27">
        <f t="shared" si="0"/>
        <v>0</v>
      </c>
      <c r="F12" s="21"/>
      <c r="G12" s="2"/>
      <c r="H12" s="2"/>
      <c r="I12"/>
      <c r="J12"/>
      <c r="K12"/>
      <c r="L12"/>
      <c r="M12"/>
      <c r="N12"/>
      <c r="Q12" s="1"/>
      <c r="R12" s="1"/>
    </row>
    <row r="13" spans="1:18" ht="16" customHeight="1" x14ac:dyDescent="0.2">
      <c r="A13" s="56" t="s">
        <v>24</v>
      </c>
      <c r="B13" s="24">
        <f t="shared" si="1"/>
        <v>0</v>
      </c>
      <c r="C13" s="25" t="s">
        <v>14</v>
      </c>
      <c r="D13" s="29">
        <f>VLOOKUP(C13,Q14:R19, 2,)</f>
        <v>0</v>
      </c>
      <c r="E13" s="26">
        <f t="shared" si="0"/>
        <v>0</v>
      </c>
      <c r="F13" s="19"/>
      <c r="G13" s="2"/>
      <c r="Q13" s="44" t="s">
        <v>0</v>
      </c>
      <c r="R13" s="45" t="s">
        <v>1</v>
      </c>
    </row>
    <row r="14" spans="1:18" ht="16" customHeight="1" x14ac:dyDescent="0.2">
      <c r="A14" s="57" t="s">
        <v>25</v>
      </c>
      <c r="B14" s="24">
        <f>IF(C14="U",0,4)</f>
        <v>0</v>
      </c>
      <c r="C14" s="25" t="s">
        <v>14</v>
      </c>
      <c r="D14" s="29">
        <f>VLOOKUP(C14,Q14:R19, 2,)</f>
        <v>0</v>
      </c>
      <c r="E14" s="27">
        <f>B14*D14</f>
        <v>0</v>
      </c>
      <c r="F14" s="19"/>
      <c r="G14" s="2"/>
      <c r="Q14" s="44" t="s">
        <v>2</v>
      </c>
      <c r="R14" s="46">
        <v>4</v>
      </c>
    </row>
    <row r="15" spans="1:18" ht="16" customHeight="1" x14ac:dyDescent="0.2">
      <c r="A15" s="54" t="s">
        <v>80</v>
      </c>
      <c r="B15" s="24">
        <f>IF(C15="U",0,4)</f>
        <v>0</v>
      </c>
      <c r="C15" s="25" t="s">
        <v>14</v>
      </c>
      <c r="D15" s="29">
        <f>VLOOKUP(C15,Q14:R19, 2,)</f>
        <v>0</v>
      </c>
      <c r="E15" s="26">
        <f>B15*D15</f>
        <v>0</v>
      </c>
      <c r="F15" s="19"/>
      <c r="G15" s="2"/>
      <c r="Q15" s="44" t="s">
        <v>5</v>
      </c>
      <c r="R15" s="46">
        <v>3</v>
      </c>
    </row>
    <row r="16" spans="1:18" ht="16" customHeight="1" x14ac:dyDescent="0.2">
      <c r="A16" s="55" t="s">
        <v>20</v>
      </c>
      <c r="B16" s="24">
        <f>IF(C16="U",0,4)</f>
        <v>0</v>
      </c>
      <c r="C16" s="25" t="s">
        <v>14</v>
      </c>
      <c r="D16" s="29">
        <f>VLOOKUP(C16,Q14:R19, 2,)</f>
        <v>0</v>
      </c>
      <c r="E16" s="27">
        <f>B16*D16</f>
        <v>0</v>
      </c>
      <c r="F16" s="19"/>
      <c r="G16" s="2"/>
      <c r="H16" s="9"/>
      <c r="I16" s="8"/>
      <c r="J16" s="8"/>
      <c r="K16" s="8"/>
      <c r="L16" s="8"/>
      <c r="M16" s="8"/>
      <c r="Q16" s="44" t="s">
        <v>8</v>
      </c>
      <c r="R16" s="46">
        <v>2</v>
      </c>
    </row>
    <row r="17" spans="1:18" ht="16" customHeight="1" x14ac:dyDescent="0.2">
      <c r="A17" s="47" t="s">
        <v>79</v>
      </c>
      <c r="B17" s="24">
        <f>IF(C17="U",0,4)</f>
        <v>0</v>
      </c>
      <c r="C17" s="25" t="s">
        <v>14</v>
      </c>
      <c r="D17" s="29">
        <f>VLOOKUP(C17,Q14:R19, 2,)</f>
        <v>0</v>
      </c>
      <c r="E17" s="26">
        <f t="shared" ref="E17" si="2">B17*D17</f>
        <v>0</v>
      </c>
      <c r="F17" s="19"/>
      <c r="G17" s="2"/>
      <c r="H17" s="5"/>
      <c r="I17" s="4"/>
      <c r="J17" s="4"/>
      <c r="K17" s="4"/>
      <c r="L17" s="4"/>
      <c r="M17" s="4"/>
      <c r="Q17" s="44" t="s">
        <v>13</v>
      </c>
      <c r="R17" s="46">
        <v>1</v>
      </c>
    </row>
    <row r="18" spans="1:18" ht="16" customHeight="1" x14ac:dyDescent="0.2">
      <c r="A18" s="47" t="s">
        <v>16</v>
      </c>
      <c r="B18" s="24">
        <f>IF(C18="U",0,4)</f>
        <v>0</v>
      </c>
      <c r="C18" s="25" t="s">
        <v>14</v>
      </c>
      <c r="D18" s="29">
        <f>VLOOKUP(C18,Q14:R19, 2,)</f>
        <v>0</v>
      </c>
      <c r="E18" s="26">
        <f t="shared" ref="E18" si="3">B18*D18</f>
        <v>0</v>
      </c>
      <c r="F18" s="19"/>
      <c r="G18" s="2"/>
      <c r="Q18" s="44" t="s">
        <v>12</v>
      </c>
      <c r="R18" s="46">
        <v>0</v>
      </c>
    </row>
    <row r="19" spans="1:18" ht="16" customHeight="1" x14ac:dyDescent="0.2">
      <c r="A19" s="63" t="s">
        <v>23</v>
      </c>
      <c r="B19" s="24">
        <f>IF(C19="U",0,3)</f>
        <v>0</v>
      </c>
      <c r="C19" s="25" t="s">
        <v>14</v>
      </c>
      <c r="D19" s="29">
        <f>VLOOKUP(C19,Q14:R19, 2,)</f>
        <v>0</v>
      </c>
      <c r="E19" s="26">
        <f t="shared" ref="E19:E21" si="4">B19*D19</f>
        <v>0</v>
      </c>
      <c r="F19" s="19"/>
      <c r="G19" s="2"/>
      <c r="Q19" s="44" t="s">
        <v>14</v>
      </c>
      <c r="R19" s="46">
        <v>0</v>
      </c>
    </row>
    <row r="20" spans="1:18" ht="16" customHeight="1" x14ac:dyDescent="0.2">
      <c r="A20" s="63" t="s">
        <v>50</v>
      </c>
      <c r="B20" s="24">
        <f>IF(C20="U",0,3)</f>
        <v>0</v>
      </c>
      <c r="C20" s="25" t="s">
        <v>14</v>
      </c>
      <c r="D20" s="29">
        <f>VLOOKUP(C20,Q14:R19, 2,)</f>
        <v>0</v>
      </c>
      <c r="E20" s="26">
        <f t="shared" si="4"/>
        <v>0</v>
      </c>
      <c r="F20" s="19"/>
      <c r="G20" s="2"/>
    </row>
    <row r="21" spans="1:18" ht="16" customHeight="1" x14ac:dyDescent="0.2">
      <c r="A21" s="63" t="s">
        <v>17</v>
      </c>
      <c r="B21" s="24">
        <f t="shared" ref="B21" si="5">IF(C21="U",0,3)</f>
        <v>0</v>
      </c>
      <c r="C21" s="25" t="s">
        <v>14</v>
      </c>
      <c r="D21" s="29">
        <f>VLOOKUP(C21,Q14:R19, 2,)</f>
        <v>0</v>
      </c>
      <c r="E21" s="27">
        <f t="shared" si="4"/>
        <v>0</v>
      </c>
      <c r="F21" s="19"/>
      <c r="G21" s="2"/>
    </row>
    <row r="22" spans="1:18" ht="16" customHeight="1" x14ac:dyDescent="0.2">
      <c r="A22" s="49" t="s">
        <v>77</v>
      </c>
      <c r="B22" s="24">
        <f>IF(C22="U",0,3)</f>
        <v>0</v>
      </c>
      <c r="C22" s="25" t="s">
        <v>14</v>
      </c>
      <c r="D22" s="29">
        <f>VLOOKUP(C22,Q14:R19, 2,)</f>
        <v>0</v>
      </c>
      <c r="E22" s="27">
        <f>B22*D22</f>
        <v>0</v>
      </c>
      <c r="F22" s="19"/>
      <c r="G22" s="2"/>
    </row>
    <row r="23" spans="1:18" ht="16" customHeight="1" x14ac:dyDescent="0.2">
      <c r="A23" s="63" t="s">
        <v>61</v>
      </c>
      <c r="B23" s="24">
        <f>IF(C23="U",0,1)</f>
        <v>0</v>
      </c>
      <c r="C23" s="25" t="s">
        <v>14</v>
      </c>
      <c r="D23" s="29">
        <f>VLOOKUP(C23,Q14:R19, 2,)</f>
        <v>0</v>
      </c>
      <c r="E23" s="26">
        <f>B23*D23</f>
        <v>0</v>
      </c>
      <c r="F23" s="19"/>
      <c r="G23" s="2"/>
    </row>
    <row r="24" spans="1:18" ht="16" customHeight="1" thickBot="1" x14ac:dyDescent="0.25">
      <c r="A24" s="37" t="s">
        <v>62</v>
      </c>
      <c r="B24" s="40">
        <f>IF(C24="U",0,4)</f>
        <v>0</v>
      </c>
      <c r="C24" s="25" t="s">
        <v>14</v>
      </c>
      <c r="D24" s="29">
        <f>VLOOKUP(C24,Q14:R19, 2,)</f>
        <v>0</v>
      </c>
      <c r="E24" s="38">
        <f>B24*D24</f>
        <v>0</v>
      </c>
      <c r="F24" s="19"/>
      <c r="G24" s="2"/>
    </row>
    <row r="25" spans="1:18" ht="16" customHeight="1" thickTop="1" x14ac:dyDescent="0.2">
      <c r="A25" s="22" t="s">
        <v>26</v>
      </c>
      <c r="B25" s="28">
        <f>SUM(B10:B24)</f>
        <v>0</v>
      </c>
      <c r="C25" s="41"/>
      <c r="D25" s="42"/>
      <c r="E25" s="28">
        <f>SUM(E10:E24)</f>
        <v>0</v>
      </c>
      <c r="F25" s="19"/>
      <c r="G25" s="2"/>
    </row>
    <row r="26" spans="1:18" ht="16" customHeight="1" x14ac:dyDescent="0.2">
      <c r="B26" s="12"/>
      <c r="F26" s="19"/>
      <c r="G26" s="2"/>
    </row>
    <row r="27" spans="1:18" ht="15" thickBot="1" x14ac:dyDescent="0.25">
      <c r="A27" s="32" t="s">
        <v>42</v>
      </c>
      <c r="B27" s="33" t="s">
        <v>31</v>
      </c>
      <c r="C27" s="34" t="s">
        <v>0</v>
      </c>
      <c r="D27" s="35" t="s">
        <v>1</v>
      </c>
      <c r="E27" s="35" t="s">
        <v>32</v>
      </c>
      <c r="F27" s="19"/>
      <c r="G27" s="2"/>
    </row>
    <row r="28" spans="1:18" ht="14" x14ac:dyDescent="0.2">
      <c r="A28" s="49" t="s">
        <v>63</v>
      </c>
      <c r="B28" s="24">
        <f>IF(C28="U",0,4)</f>
        <v>0</v>
      </c>
      <c r="C28" s="25" t="s">
        <v>14</v>
      </c>
      <c r="D28" s="29">
        <f>VLOOKUP(C28,Q14:R19, 2,)</f>
        <v>0</v>
      </c>
      <c r="E28" s="27">
        <f>B28*D28</f>
        <v>0</v>
      </c>
      <c r="F28" s="19"/>
    </row>
    <row r="29" spans="1:18" x14ac:dyDescent="0.15">
      <c r="A29" s="63" t="s">
        <v>66</v>
      </c>
      <c r="B29" s="24">
        <f t="shared" ref="B29:B43" si="6">IF(C29="U",0,4)</f>
        <v>0</v>
      </c>
      <c r="C29" s="25" t="s">
        <v>14</v>
      </c>
      <c r="D29" s="30">
        <f>VLOOKUP(C29,Q14:R19, 2,)</f>
        <v>0</v>
      </c>
      <c r="E29" s="27">
        <f t="shared" ref="E29:E42" si="7">B29*D29</f>
        <v>0</v>
      </c>
    </row>
    <row r="30" spans="1:18" x14ac:dyDescent="0.15">
      <c r="A30" s="63" t="s">
        <v>78</v>
      </c>
      <c r="B30" s="24">
        <f>IF(C30="U",0,4)</f>
        <v>0</v>
      </c>
      <c r="C30" s="25" t="s">
        <v>14</v>
      </c>
      <c r="D30" s="29">
        <f>VLOOKUP(C30,Q14:R19,2,)</f>
        <v>0</v>
      </c>
      <c r="E30" s="27">
        <f>B30*D30</f>
        <v>0</v>
      </c>
    </row>
    <row r="31" spans="1:18" ht="16" customHeight="1" x14ac:dyDescent="0.15">
      <c r="A31" s="63" t="s">
        <v>70</v>
      </c>
      <c r="B31" s="24">
        <f t="shared" si="6"/>
        <v>0</v>
      </c>
      <c r="C31" s="25" t="s">
        <v>14</v>
      </c>
      <c r="D31" s="29">
        <f>VLOOKUP(C31,Q14:R19, 2,)</f>
        <v>0</v>
      </c>
      <c r="E31" s="27">
        <f t="shared" si="7"/>
        <v>0</v>
      </c>
    </row>
    <row r="32" spans="1:18" ht="16" customHeight="1" x14ac:dyDescent="0.15">
      <c r="A32" s="63" t="s">
        <v>71</v>
      </c>
      <c r="B32" s="24">
        <f t="shared" si="6"/>
        <v>0</v>
      </c>
      <c r="C32" s="25" t="s">
        <v>14</v>
      </c>
      <c r="D32" s="30">
        <f>VLOOKUP(C32,Q14:R19, 2,)</f>
        <v>0</v>
      </c>
      <c r="E32" s="27">
        <f t="shared" si="7"/>
        <v>0</v>
      </c>
    </row>
    <row r="33" spans="1:18" ht="16" customHeight="1" x14ac:dyDescent="0.15">
      <c r="A33" s="63" t="s">
        <v>72</v>
      </c>
      <c r="B33" s="24">
        <f t="shared" si="6"/>
        <v>0</v>
      </c>
      <c r="C33" s="25" t="s">
        <v>14</v>
      </c>
      <c r="D33" s="29">
        <f>VLOOKUP(C33,Q14:R19, 2,)</f>
        <v>0</v>
      </c>
      <c r="E33" s="27">
        <f t="shared" si="7"/>
        <v>0</v>
      </c>
    </row>
    <row r="34" spans="1:18" ht="16" customHeight="1" x14ac:dyDescent="0.2">
      <c r="A34" s="63" t="s">
        <v>74</v>
      </c>
      <c r="B34" s="24">
        <f>IF(C34="U",0,5)</f>
        <v>0</v>
      </c>
      <c r="C34" s="25" t="s">
        <v>14</v>
      </c>
      <c r="D34" s="30">
        <f>VLOOKUP(C34,Q14:R19, 2,)</f>
        <v>0</v>
      </c>
      <c r="E34" s="27">
        <f t="shared" si="7"/>
        <v>0</v>
      </c>
      <c r="Q34" s="8"/>
      <c r="R34" s="8"/>
    </row>
    <row r="35" spans="1:18" s="8" customFormat="1" ht="16" customHeight="1" x14ac:dyDescent="0.2">
      <c r="A35" s="63" t="s">
        <v>75</v>
      </c>
      <c r="B35" s="24">
        <f>IF(C35="U",0,5)</f>
        <v>0</v>
      </c>
      <c r="C35" s="25" t="s">
        <v>14</v>
      </c>
      <c r="D35" s="30">
        <f>VLOOKUP(C35,Q14:R19, 2,)</f>
        <v>0</v>
      </c>
      <c r="E35" s="27">
        <f t="shared" ref="E35:E36" si="8">B35*D35</f>
        <v>0</v>
      </c>
      <c r="F35" s="1"/>
      <c r="G35" s="1"/>
      <c r="H35" s="2"/>
      <c r="I35"/>
      <c r="J35"/>
      <c r="K35"/>
      <c r="L35"/>
      <c r="M35"/>
      <c r="Q35" s="4"/>
      <c r="R35" s="4"/>
    </row>
    <row r="36" spans="1:18" s="8" customFormat="1" ht="16" customHeight="1" x14ac:dyDescent="0.2">
      <c r="A36" s="63" t="s">
        <v>81</v>
      </c>
      <c r="B36" s="24">
        <f t="shared" si="6"/>
        <v>0</v>
      </c>
      <c r="C36" s="25" t="s">
        <v>14</v>
      </c>
      <c r="D36" s="30">
        <f>VLOOKUP(C36,Q15:R20, 2,)</f>
        <v>0</v>
      </c>
      <c r="E36" s="27">
        <f t="shared" si="7"/>
        <v>0</v>
      </c>
      <c r="F36" s="1"/>
      <c r="G36" s="1"/>
      <c r="H36" s="2"/>
      <c r="I36"/>
      <c r="J36"/>
      <c r="K36"/>
      <c r="L36"/>
      <c r="M36"/>
      <c r="Q36" s="4"/>
      <c r="R36" s="4"/>
    </row>
    <row r="37" spans="1:18" s="4" customFormat="1" ht="16" customHeight="1" x14ac:dyDescent="0.2">
      <c r="A37" s="63" t="s">
        <v>67</v>
      </c>
      <c r="B37" s="24">
        <f t="shared" si="6"/>
        <v>0</v>
      </c>
      <c r="C37" s="25" t="s">
        <v>14</v>
      </c>
      <c r="D37" s="29">
        <f>VLOOKUP(C37,Q14:R19, 2,)</f>
        <v>0</v>
      </c>
      <c r="E37" s="27">
        <f t="shared" si="7"/>
        <v>0</v>
      </c>
      <c r="F37" s="10"/>
      <c r="G37" s="10"/>
      <c r="H37" s="2"/>
      <c r="I37"/>
      <c r="J37"/>
      <c r="K37"/>
      <c r="L37"/>
      <c r="M37"/>
      <c r="Q37"/>
      <c r="R37"/>
    </row>
    <row r="38" spans="1:18" ht="16" customHeight="1" x14ac:dyDescent="0.15">
      <c r="A38" s="49" t="s">
        <v>64</v>
      </c>
      <c r="B38" s="24">
        <f t="shared" si="6"/>
        <v>0</v>
      </c>
      <c r="C38" s="25" t="s">
        <v>14</v>
      </c>
      <c r="D38" s="30">
        <f>VLOOKUP(C38,Q14:R19, 2,)</f>
        <v>0</v>
      </c>
      <c r="E38" s="27">
        <f t="shared" si="7"/>
        <v>0</v>
      </c>
    </row>
    <row r="39" spans="1:18" ht="16" customHeight="1" x14ac:dyDescent="0.15">
      <c r="A39" s="47" t="s">
        <v>65</v>
      </c>
      <c r="B39" s="24">
        <f t="shared" si="6"/>
        <v>0</v>
      </c>
      <c r="C39" s="25" t="s">
        <v>14</v>
      </c>
      <c r="D39" s="29">
        <f>VLOOKUP(C39,Q14:R19, 2,)</f>
        <v>0</v>
      </c>
      <c r="E39" s="27">
        <f t="shared" si="7"/>
        <v>0</v>
      </c>
    </row>
    <row r="40" spans="1:18" ht="16" customHeight="1" x14ac:dyDescent="0.15">
      <c r="A40" s="63" t="s">
        <v>68</v>
      </c>
      <c r="B40" s="24">
        <f t="shared" si="6"/>
        <v>0</v>
      </c>
      <c r="C40" s="25" t="s">
        <v>14</v>
      </c>
      <c r="D40" s="29">
        <f>VLOOKUP(C40,Q14:R19, 2,)</f>
        <v>0</v>
      </c>
      <c r="E40" s="27">
        <f t="shared" si="7"/>
        <v>0</v>
      </c>
    </row>
    <row r="41" spans="1:18" ht="16" customHeight="1" x14ac:dyDescent="0.15">
      <c r="A41" s="63" t="s">
        <v>69</v>
      </c>
      <c r="B41" s="24">
        <f t="shared" si="6"/>
        <v>0</v>
      </c>
      <c r="C41" s="25" t="s">
        <v>14</v>
      </c>
      <c r="D41" s="30">
        <f>VLOOKUP(C41,Q14:R19, 2,)</f>
        <v>0</v>
      </c>
      <c r="E41" s="27">
        <f t="shared" si="7"/>
        <v>0</v>
      </c>
    </row>
    <row r="42" spans="1:18" ht="16" customHeight="1" x14ac:dyDescent="0.15">
      <c r="A42" s="47" t="s">
        <v>73</v>
      </c>
      <c r="B42" s="24">
        <f t="shared" si="6"/>
        <v>0</v>
      </c>
      <c r="C42" s="25" t="s">
        <v>14</v>
      </c>
      <c r="D42" s="29">
        <f>VLOOKUP(C42,Q14:R19, 2,)</f>
        <v>0</v>
      </c>
      <c r="E42" s="27">
        <f t="shared" si="7"/>
        <v>0</v>
      </c>
    </row>
    <row r="43" spans="1:18" ht="16" customHeight="1" thickBot="1" x14ac:dyDescent="0.2">
      <c r="A43" s="47" t="s">
        <v>76</v>
      </c>
      <c r="B43" s="24">
        <f t="shared" si="6"/>
        <v>0</v>
      </c>
      <c r="C43" s="25" t="s">
        <v>14</v>
      </c>
      <c r="D43" s="29">
        <f>VLOOKUP(C43,Q14:R19, 2,)</f>
        <v>0</v>
      </c>
      <c r="E43" s="27">
        <f t="shared" ref="E43" si="9">B43*D43</f>
        <v>0</v>
      </c>
    </row>
    <row r="44" spans="1:18" ht="16" customHeight="1" thickTop="1" x14ac:dyDescent="0.15">
      <c r="A44" s="22" t="s">
        <v>26</v>
      </c>
      <c r="B44" s="28">
        <f>SUM(B28:B43)</f>
        <v>0</v>
      </c>
      <c r="C44" s="41"/>
      <c r="D44" s="42"/>
      <c r="E44" s="28">
        <f>SUM(E28:E43)</f>
        <v>0</v>
      </c>
    </row>
    <row r="45" spans="1:18" ht="16" customHeight="1" x14ac:dyDescent="0.15">
      <c r="A45"/>
      <c r="B45"/>
      <c r="C45"/>
      <c r="D45"/>
      <c r="E45"/>
    </row>
  </sheetData>
  <protectedRanges>
    <protectedRange sqref="C28:C43" name="Professional"/>
    <protectedRange sqref="C10:C24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10:C24 C28:C43" xr:uid="{00000000-0002-0000-0100-000000000000}">
      <formula1>$Q$14:$Q$19</formula1>
    </dataValidation>
  </dataValidations>
  <pageMargins left="0.7" right="0.7" top="0.75" bottom="0.75" header="0.3" footer="0.3"/>
  <pageSetup orientation="portrait" verticalDpi="0" r:id="rId1"/>
  <ignoredErrors>
    <ignoredError sqref="F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B37588E572A4DA3BEF1AB1DFDBB7A" ma:contentTypeVersion="12" ma:contentTypeDescription="Create a new document." ma:contentTypeScope="" ma:versionID="278ee84551df7b779fedfcbac40d2b6e">
  <xsd:schema xmlns:xsd="http://www.w3.org/2001/XMLSchema" xmlns:xs="http://www.w3.org/2001/XMLSchema" xmlns:p="http://schemas.microsoft.com/office/2006/metadata/properties" xmlns:ns3="f057b993-d1f0-49c6-bc76-58c12ddf4f6f" xmlns:ns4="d8763aee-ce98-4d88-b5bc-c2303645d133" targetNamespace="http://schemas.microsoft.com/office/2006/metadata/properties" ma:root="true" ma:fieldsID="4d3cc59535668e8aa00b7becb4c1b30d" ns3:_="" ns4:_="">
    <xsd:import namespace="f057b993-d1f0-49c6-bc76-58c12ddf4f6f"/>
    <xsd:import namespace="d8763aee-ce98-4d88-b5bc-c2303645d1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7b993-d1f0-49c6-bc76-58c12ddf4f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3aee-ce98-4d88-b5bc-c2303645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DD7C3-0782-4119-BEEB-E6A70B3952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25847-CFC0-4929-B202-398BD91A993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f057b993-d1f0-49c6-bc76-58c12ddf4f6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8763aee-ce98-4d88-b5bc-c2303645d1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4DAA7B-BD42-484E-B71C-5D8ABE762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7b993-d1f0-49c6-bc76-58c12ddf4f6f"/>
    <ds:schemaRef ds:uri="d8763aee-ce98-4d88-b5bc-c2303645d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ECED</vt:lpstr>
      <vt:lpstr>ECED CHECKLISTORDER</vt:lpstr>
    </vt:vector>
  </TitlesOfParts>
  <Company>Salisbury University - Early and Elementary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Early Childhood Education GPA Calculator (June 2022)</dc:title>
  <dc:creator>Laura Hutchinson</dc:creator>
  <dc:description>https://www.salisbury.edu/academic-offices/education/early-and-elementary-education/gpa-calc.aspx</dc:description>
  <cp:lastModifiedBy>Jeni Davis</cp:lastModifiedBy>
  <cp:lastPrinted>2000-02-11T17:39:25Z</cp:lastPrinted>
  <dcterms:created xsi:type="dcterms:W3CDTF">1999-12-07T22:33:43Z</dcterms:created>
  <dcterms:modified xsi:type="dcterms:W3CDTF">2025-02-20T17:19:58Z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0x010100759B37588E572A4DA3BEF1AB1DFDBB7A</vt:lpwstr>
  </property>
</Properties>
</file>