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11" yWindow="65356" windowWidth="11970" windowHeight="8175" tabRatio="996" activeTab="0"/>
  </bookViews>
  <sheets>
    <sheet name="Welcome" sheetId="1" r:id="rId1"/>
    <sheet name="GenEd" sheetId="2" r:id="rId2"/>
    <sheet name="Lower Division" sheetId="3" r:id="rId3"/>
  </sheets>
  <definedNames>
    <definedName name="Checklist" localSheetId="1">'GenEd'!$A$4:$E$54</definedName>
    <definedName name="FAQ1" localSheetId="1">'GenEd'!$CD$107:$CD$113</definedName>
    <definedName name="FAQ2" localSheetId="1">'GenEd'!$CD$127:$CD$144</definedName>
    <definedName name="GradePoints" localSheetId="2">'Lower Division'!$F$21:$G$25</definedName>
    <definedName name="GradePoints">#REF!</definedName>
  </definedNames>
  <calcPr fullCalcOnLoad="1"/>
</workbook>
</file>

<file path=xl/comments2.xml><?xml version="1.0" encoding="utf-8"?>
<comments xmlns="http://schemas.openxmlformats.org/spreadsheetml/2006/main">
  <authors>
    <author>author</author>
  </authors>
  <commentList>
    <comment ref="B21" authorId="0">
      <text>
        <r>
          <rPr>
            <b/>
            <sz val="8"/>
            <rFont val="Tahoma"/>
            <family val="0"/>
          </rPr>
          <t>Record first course fullfilling Group IIB requirement here.</t>
        </r>
        <r>
          <rPr>
            <sz val="8"/>
            <rFont val="Tahoma"/>
            <family val="0"/>
          </rPr>
          <t xml:space="preserve">
</t>
        </r>
      </text>
    </comment>
    <comment ref="B22" authorId="0">
      <text>
        <r>
          <rPr>
            <b/>
            <sz val="8"/>
            <rFont val="Tahoma"/>
            <family val="0"/>
          </rPr>
          <t>Record second course fullfilling Group IIB requirement here.</t>
        </r>
        <r>
          <rPr>
            <sz val="8"/>
            <rFont val="Tahoma"/>
            <family val="0"/>
          </rPr>
          <t xml:space="preserve">
</t>
        </r>
      </text>
    </comment>
    <comment ref="B25" authorId="0">
      <text>
        <r>
          <rPr>
            <b/>
            <sz val="8"/>
            <rFont val="Tahoma"/>
            <family val="0"/>
          </rPr>
          <t>Record first lab science course fullfilling Group IIIA requirement here.</t>
        </r>
        <r>
          <rPr>
            <sz val="8"/>
            <rFont val="Tahoma"/>
            <family val="0"/>
          </rPr>
          <t xml:space="preserve">
</t>
        </r>
      </text>
    </comment>
    <comment ref="B13" authorId="0">
      <text>
        <r>
          <rPr>
            <b/>
            <sz val="8"/>
            <rFont val="Tahoma"/>
            <family val="0"/>
          </rPr>
          <t>Record second course fullfilling Group IB requirement here.</t>
        </r>
        <r>
          <rPr>
            <sz val="8"/>
            <rFont val="Tahoma"/>
            <family val="0"/>
          </rPr>
          <t xml:space="preserve">
</t>
        </r>
      </text>
    </comment>
    <comment ref="B9" authorId="0">
      <text>
        <r>
          <rPr>
            <b/>
            <sz val="8"/>
            <rFont val="Tahoma"/>
            <family val="0"/>
          </rPr>
          <t>Record literature course fullfilling Group IA requirement here.</t>
        </r>
        <r>
          <rPr>
            <sz val="8"/>
            <rFont val="Tahoma"/>
            <family val="0"/>
          </rPr>
          <t xml:space="preserve">
</t>
        </r>
      </text>
    </comment>
    <comment ref="B29" authorId="0">
      <text>
        <r>
          <rPr>
            <b/>
            <sz val="8"/>
            <rFont val="Tahoma"/>
            <family val="0"/>
          </rPr>
          <t xml:space="preserve">Indicate either MATH 160 or MATH 201
</t>
        </r>
        <r>
          <rPr>
            <sz val="8"/>
            <rFont val="Tahoma"/>
            <family val="0"/>
          </rPr>
          <t xml:space="preserve">
</t>
        </r>
      </text>
    </comment>
    <comment ref="E5" authorId="0">
      <text>
        <r>
          <rPr>
            <b/>
            <sz val="8"/>
            <rFont val="Tahoma"/>
            <family val="0"/>
          </rPr>
          <t>Enter the letter for each course you have completed at SU, or transferred in from another institution.  Enter a "Y" for requirements met through AP/CLEP testing</t>
        </r>
        <r>
          <rPr>
            <sz val="8"/>
            <rFont val="Tahoma"/>
            <family val="0"/>
          </rPr>
          <t xml:space="preserve">
</t>
        </r>
      </text>
    </comment>
    <comment ref="B26" authorId="0">
      <text>
        <r>
          <rPr>
            <b/>
            <sz val="8"/>
            <rFont val="Tahoma"/>
            <family val="0"/>
          </rPr>
          <t>Record second lab science course fullfilling Group IIIA requirement here.</t>
        </r>
        <r>
          <rPr>
            <sz val="8"/>
            <rFont val="Tahoma"/>
            <family val="0"/>
          </rPr>
          <t xml:space="preserve">
</t>
        </r>
      </text>
    </comment>
    <comment ref="C5" authorId="0">
      <text>
        <r>
          <rPr>
            <b/>
            <sz val="8"/>
            <rFont val="Tahoma"/>
            <family val="0"/>
          </rPr>
          <t xml:space="preserve">EX:  Fall 06 for fall semester 2006
</t>
        </r>
        <r>
          <rPr>
            <sz val="8"/>
            <rFont val="Tahoma"/>
            <family val="0"/>
          </rPr>
          <t xml:space="preserve">
</t>
        </r>
      </text>
    </comment>
    <comment ref="D5" authorId="0">
      <text>
        <r>
          <rPr>
            <b/>
            <sz val="8"/>
            <rFont val="Tahoma"/>
            <family val="0"/>
          </rPr>
          <t>SU for courses taken at Salisbury University.  O for Other (e.g., transfers, AP credit, CLEP, etc.)</t>
        </r>
        <r>
          <rPr>
            <sz val="8"/>
            <rFont val="Tahoma"/>
            <family val="0"/>
          </rPr>
          <t xml:space="preserve">
</t>
        </r>
      </text>
    </comment>
  </commentList>
</comments>
</file>

<file path=xl/comments3.xml><?xml version="1.0" encoding="utf-8"?>
<comments xmlns="http://schemas.openxmlformats.org/spreadsheetml/2006/main">
  <authors>
    <author>author</author>
    <author>Information Technology</author>
  </authors>
  <commentList>
    <comment ref="E3" authorId="0">
      <text>
        <r>
          <rPr>
            <b/>
            <sz val="8"/>
            <rFont val="Tahoma"/>
            <family val="0"/>
          </rPr>
          <t>Enter the letter grade (A, B, C, D, F) for courses taken at SU and transferred in.  Enter a "W" if the requirement is waived.</t>
        </r>
        <r>
          <rPr>
            <sz val="8"/>
            <rFont val="Tahoma"/>
            <family val="0"/>
          </rPr>
          <t xml:space="preserve">
</t>
        </r>
      </text>
    </comment>
    <comment ref="B5" authorId="0">
      <text>
        <r>
          <rPr>
            <b/>
            <sz val="8"/>
            <rFont val="Tahoma"/>
            <family val="2"/>
          </rPr>
          <t xml:space="preserve">If substituting COSC 116, only one credit hour will be applied to the PSB Gate GPA.   
</t>
        </r>
        <r>
          <rPr>
            <sz val="8"/>
            <rFont val="Tahoma"/>
            <family val="0"/>
          </rPr>
          <t xml:space="preserve">
</t>
        </r>
      </text>
    </comment>
    <comment ref="B18" authorId="1">
      <text>
        <r>
          <rPr>
            <b/>
            <sz val="8"/>
            <rFont val="Tahoma"/>
            <family val="0"/>
          </rPr>
          <t xml:space="preserve">ACCT majors substitute ACCT 420
</t>
        </r>
        <r>
          <rPr>
            <sz val="8"/>
            <rFont val="Tahoma"/>
            <family val="0"/>
          </rPr>
          <t xml:space="preserve">
</t>
        </r>
      </text>
    </comment>
    <comment ref="B8" authorId="1">
      <text>
        <r>
          <rPr>
            <b/>
            <sz val="8"/>
            <rFont val="Tahoma"/>
            <family val="0"/>
          </rPr>
          <t xml:space="preserve">Cross listed with General Education requirements.
</t>
        </r>
        <r>
          <rPr>
            <sz val="8"/>
            <rFont val="Tahoma"/>
            <family val="0"/>
          </rPr>
          <t xml:space="preserve">
</t>
        </r>
      </text>
    </comment>
    <comment ref="B6" authorId="0">
      <text>
        <r>
          <rPr>
            <b/>
            <sz val="8"/>
            <rFont val="Tahoma"/>
            <family val="0"/>
          </rPr>
          <t xml:space="preserve">Cross-listed with General Education requirements
</t>
        </r>
        <r>
          <rPr>
            <sz val="8"/>
            <rFont val="Tahoma"/>
            <family val="0"/>
          </rPr>
          <t xml:space="preserve">
</t>
        </r>
      </text>
    </comment>
    <comment ref="B13" authorId="0">
      <text>
        <r>
          <rPr>
            <b/>
            <sz val="8"/>
            <rFont val="Tahoma"/>
            <family val="0"/>
          </rPr>
          <t xml:space="preserve">Cross-listed with General Education requirements
</t>
        </r>
        <r>
          <rPr>
            <sz val="8"/>
            <rFont val="Tahoma"/>
            <family val="0"/>
          </rPr>
          <t xml:space="preserve">
</t>
        </r>
      </text>
    </comment>
    <comment ref="B15" authorId="0">
      <text>
        <r>
          <rPr>
            <b/>
            <sz val="8"/>
            <rFont val="Tahoma"/>
            <family val="0"/>
          </rPr>
          <t xml:space="preserve">Cross-listed with General Education requirements
</t>
        </r>
        <r>
          <rPr>
            <sz val="8"/>
            <rFont val="Tahoma"/>
            <family val="0"/>
          </rPr>
          <t xml:space="preserve">
</t>
        </r>
      </text>
    </comment>
    <comment ref="B7" authorId="1">
      <text>
        <r>
          <rPr>
            <b/>
            <sz val="8"/>
            <rFont val="Tahoma"/>
            <family val="0"/>
          </rPr>
          <t xml:space="preserve">Cross listed with General Education requirements.
</t>
        </r>
        <r>
          <rPr>
            <sz val="8"/>
            <rFont val="Tahoma"/>
            <family val="0"/>
          </rPr>
          <t xml:space="preserve">
</t>
        </r>
      </text>
    </comment>
    <comment ref="C3" authorId="0">
      <text>
        <r>
          <rPr>
            <b/>
            <sz val="8"/>
            <rFont val="Tahoma"/>
            <family val="0"/>
          </rPr>
          <t xml:space="preserve">EX:  Fall 06 for fall semester 2006
</t>
        </r>
        <r>
          <rPr>
            <sz val="8"/>
            <rFont val="Tahoma"/>
            <family val="0"/>
          </rPr>
          <t xml:space="preserve">
</t>
        </r>
      </text>
    </comment>
    <comment ref="D3" authorId="0">
      <text>
        <r>
          <rPr>
            <sz val="8"/>
            <rFont val="Tahoma"/>
            <family val="2"/>
          </rPr>
          <t>Enter</t>
        </r>
        <r>
          <rPr>
            <b/>
            <sz val="8"/>
            <rFont val="Tahoma"/>
            <family val="2"/>
          </rPr>
          <t xml:space="preserve"> SU</t>
        </r>
        <r>
          <rPr>
            <sz val="8"/>
            <rFont val="Tahoma"/>
            <family val="2"/>
          </rPr>
          <t xml:space="preserve"> for courses taken at Salisbury University.  </t>
        </r>
        <r>
          <rPr>
            <b/>
            <sz val="8"/>
            <rFont val="Tahoma"/>
            <family val="2"/>
          </rPr>
          <t>O</t>
        </r>
        <r>
          <rPr>
            <sz val="8"/>
            <rFont val="Tahoma"/>
            <family val="2"/>
          </rPr>
          <t xml:space="preserve"> for Other (e.g., transfers, AP credit, CLEP, etc.)</t>
        </r>
        <r>
          <rPr>
            <sz val="8"/>
            <rFont val="Tahoma"/>
            <family val="0"/>
          </rPr>
          <t xml:space="preserve">
</t>
        </r>
      </text>
    </comment>
  </commentList>
</comments>
</file>

<file path=xl/sharedStrings.xml><?xml version="1.0" encoding="utf-8"?>
<sst xmlns="http://schemas.openxmlformats.org/spreadsheetml/2006/main" count="106" uniqueCount="87">
  <si>
    <t>General Education Requirements (45-47 hours)</t>
  </si>
  <si>
    <t>History 101:  World Civilizations I</t>
  </si>
  <si>
    <t>History 102:  World Civilizations II</t>
  </si>
  <si>
    <t>ECON 211:  Microeconomic Principles</t>
  </si>
  <si>
    <t>(What courses meet the Group IA requirement?)</t>
  </si>
  <si>
    <t>(What courses meet the Group IIB requirement?)</t>
  </si>
  <si>
    <t>MATH 155:  Modern Statistics</t>
  </si>
  <si>
    <t>Group IV</t>
  </si>
  <si>
    <t>PHEC 106:  Personal Health Fitness</t>
  </si>
  <si>
    <t>(What courses meet the Group IB requirement?)</t>
  </si>
  <si>
    <t>Grade</t>
  </si>
  <si>
    <t>Group IIIA</t>
  </si>
  <si>
    <t>Group IIB</t>
  </si>
  <si>
    <t>Group IIIB</t>
  </si>
  <si>
    <t>Group IIIC</t>
  </si>
  <si>
    <t>INFO 111:   Business Microcomputer Use</t>
  </si>
  <si>
    <t>MATH 155:  Modern Statistics ("C" or above)</t>
  </si>
  <si>
    <t xml:space="preserve">ACCT 248:  Legal Environment </t>
  </si>
  <si>
    <t>INFO 281:  Intermediate Business Statistics</t>
  </si>
  <si>
    <t>ECON 211 Micro-Economic Principles</t>
  </si>
  <si>
    <t>ECON 212 Macro-Economic Principles</t>
  </si>
  <si>
    <t>ENGL 101:  Composition I ("C" or better)</t>
  </si>
  <si>
    <t>ENGL 102:  Composition II ("C" or better)</t>
  </si>
  <si>
    <t>(6 hours of Composition and 3 hours of Literature)</t>
  </si>
  <si>
    <r>
      <t>(</t>
    </r>
    <r>
      <rPr>
        <b/>
        <sz val="10"/>
        <color indexed="10"/>
        <rFont val="Arial"/>
        <family val="2"/>
      </rPr>
      <t>Either</t>
    </r>
    <r>
      <rPr>
        <b/>
        <sz val="10"/>
        <rFont val="Arial"/>
        <family val="2"/>
      </rPr>
      <t xml:space="preserve"> MATH 160 or MATH 201)</t>
    </r>
  </si>
  <si>
    <t>MATH 160:  Applied Calculus</t>
  </si>
  <si>
    <t>Frequently Asked Questions:  Gen Ed</t>
  </si>
  <si>
    <t>Q.  Do I have to finish the Gen Ed requirements before applying to the business school?</t>
  </si>
  <si>
    <r>
      <t xml:space="preserve">A.  </t>
    </r>
    <r>
      <rPr>
        <i/>
        <sz val="10"/>
        <rFont val="Arial"/>
        <family val="2"/>
      </rPr>
      <t>No.  You can complete these requirements across all the semesters that you attend Salisbury University.</t>
    </r>
  </si>
  <si>
    <t>Q.  How does my overall GPA affect my ability to get into the business school?</t>
  </si>
  <si>
    <t>Frequently Asked Questions: PSB</t>
  </si>
  <si>
    <t>Q.  What are the requirements to get into the Perdue School of Business?</t>
  </si>
  <si>
    <r>
      <t xml:space="preserve">A.  </t>
    </r>
    <r>
      <rPr>
        <i/>
        <sz val="10"/>
        <rFont val="Arial"/>
        <family val="2"/>
      </rPr>
      <t>You must meet the following:</t>
    </r>
  </si>
  <si>
    <t xml:space="preserve">      1.  You must have completed 56 credit hours.</t>
  </si>
  <si>
    <r>
      <t xml:space="preserve">A.  </t>
    </r>
    <r>
      <rPr>
        <i/>
        <sz val="10"/>
        <rFont val="Arial"/>
        <family val="2"/>
      </rPr>
      <t xml:space="preserve">Although your overall GPA is important, the GPA requirement for entrance to the Perdue School of Business is based on your Lower Division coursework.  See </t>
    </r>
    <r>
      <rPr>
        <i/>
        <sz val="10"/>
        <color indexed="12"/>
        <rFont val="Arial"/>
        <family val="2"/>
      </rPr>
      <t>Frequently Asked Questions:  PSB</t>
    </r>
    <r>
      <rPr>
        <i/>
        <sz val="10"/>
        <rFont val="Arial"/>
        <family val="2"/>
      </rPr>
      <t xml:space="preserve"> for more information on the Gate requirements.</t>
    </r>
  </si>
  <si>
    <t xml:space="preserve">      3.  The 22 hours must include:  INFO 111, MATH 155, MATH 160, ACCT 201 and ECON 211 or ECON 212.</t>
  </si>
  <si>
    <t>Q.  Should I take the lower division courses in any particular order?</t>
  </si>
  <si>
    <t>Q.  When should I apply for the PSB Upper Division?</t>
  </si>
  <si>
    <r>
      <t xml:space="preserve">A.  </t>
    </r>
    <r>
      <rPr>
        <i/>
        <sz val="10"/>
        <rFont val="Arial"/>
        <family val="2"/>
      </rPr>
      <t>For the most part, you can take the courses in any order; however, you do want to make sure that you complete the courses listed above.  You should also be aware that MATH 155 and MATH 160 (or MATH 201) are required prior to INFO 281 and that INFO 111 is required prior to taking INFO 211.</t>
    </r>
  </si>
  <si>
    <r>
      <t xml:space="preserve">A.  </t>
    </r>
    <r>
      <rPr>
        <i/>
        <sz val="10"/>
        <rFont val="Arial"/>
        <family val="2"/>
      </rPr>
      <t xml:space="preserve">You should apply during the semester that you are completing the lower division requirements. </t>
    </r>
    <r>
      <rPr>
        <sz val="10"/>
        <rFont val="Arial"/>
        <family val="0"/>
      </rPr>
      <t xml:space="preserve"> </t>
    </r>
  </si>
  <si>
    <t>Q.  What happens if I my GPA is below 2.5?</t>
  </si>
  <si>
    <t xml:space="preserve">A.  You can retake courses to bring up your GPA.  You should note; however, that you cannot retake a course more than once.  </t>
  </si>
  <si>
    <t xml:space="preserve">      2.  You must have completed 22 of the 28 credits listed for the lower division with a GPA of 2.5 (one "D" is allowed)</t>
  </si>
  <si>
    <t>Perdue School of Business:  Pre-Professional Checklist</t>
  </si>
  <si>
    <t>Return to the Pre-Professional Checklist</t>
  </si>
  <si>
    <t>General Education Checklist</t>
  </si>
  <si>
    <t>Name:</t>
  </si>
  <si>
    <t>Student ID:</t>
  </si>
  <si>
    <t>Catalog Year:</t>
  </si>
  <si>
    <t>My Goals:</t>
  </si>
  <si>
    <t>2.  Enable you to customize and maintain your progress in one file.</t>
  </si>
  <si>
    <t>1.  Provide you with resources for navigating the various course requirements.</t>
  </si>
  <si>
    <t>Hours</t>
  </si>
  <si>
    <t>The purpose of this planner is to provide you with a flexible set of worksheets that you can use as a guide while you complete your coursework at Salisbury University and the Perdue School of Business.  It will:</t>
  </si>
  <si>
    <r>
      <t xml:space="preserve">So let's get started!  Please enter the information requested below.  Remember this is </t>
    </r>
    <r>
      <rPr>
        <b/>
        <sz val="12"/>
        <rFont val="Arial"/>
        <family val="0"/>
      </rPr>
      <t>your</t>
    </r>
    <r>
      <rPr>
        <sz val="12"/>
        <rFont val="Arial"/>
        <family val="0"/>
      </rPr>
      <t xml:space="preserve"> planner; you can always change the information if you end up going in another direction.</t>
    </r>
  </si>
  <si>
    <t>3.  Allow you to develop "what-if" scenarios to determine what is best for you.</t>
  </si>
  <si>
    <t>A</t>
  </si>
  <si>
    <t>B</t>
  </si>
  <si>
    <t>C</t>
  </si>
  <si>
    <t>D</t>
  </si>
  <si>
    <t>F</t>
  </si>
  <si>
    <t>Quality Points</t>
  </si>
  <si>
    <t>Lower Division Requirements (28-29 hours)</t>
  </si>
  <si>
    <t xml:space="preserve">Grade = </t>
  </si>
  <si>
    <t>MATH 201:  Calculus I</t>
  </si>
  <si>
    <r>
      <t>CMAT 100, 205, or 260 is required                                                                                  (</t>
    </r>
    <r>
      <rPr>
        <i/>
        <sz val="10"/>
        <rFont val="Arial"/>
        <family val="2"/>
      </rPr>
      <t>Note:  ACCT majors must take CMAT 100 to sit for the CPA exam</t>
    </r>
    <r>
      <rPr>
        <sz val="10"/>
        <rFont val="Arial"/>
        <family val="0"/>
      </rPr>
      <t>)</t>
    </r>
  </si>
  <si>
    <t>(What courses meet the Group IIIA requirement?)</t>
  </si>
  <si>
    <t>FAQs</t>
  </si>
  <si>
    <r>
      <t xml:space="preserve">(9 hours across three </t>
    </r>
    <r>
      <rPr>
        <b/>
        <sz val="10"/>
        <color indexed="10"/>
        <rFont val="Arial"/>
        <family val="2"/>
      </rPr>
      <t>different</t>
    </r>
    <r>
      <rPr>
        <b/>
        <sz val="10"/>
        <rFont val="Arial"/>
        <family val="2"/>
      </rPr>
      <t xml:space="preserve"> departments)</t>
    </r>
  </si>
  <si>
    <r>
      <t xml:space="preserve">(2 different lab sciences from </t>
    </r>
    <r>
      <rPr>
        <b/>
        <sz val="10"/>
        <color indexed="10"/>
        <rFont val="Arial"/>
        <family val="2"/>
      </rPr>
      <t>different</t>
    </r>
    <r>
      <rPr>
        <b/>
        <sz val="10"/>
        <rFont val="Arial"/>
        <family val="2"/>
      </rPr>
      <t xml:space="preserve"> departments)</t>
    </r>
  </si>
  <si>
    <t>(6 hours across two departments)</t>
  </si>
  <si>
    <t>IA</t>
  </si>
  <si>
    <t>Group</t>
  </si>
  <si>
    <t>IB</t>
  </si>
  <si>
    <t>IIA</t>
  </si>
  <si>
    <t>(6 hours of World Civilizations)</t>
  </si>
  <si>
    <r>
      <t xml:space="preserve">MATH 160:  Applied Calculus              </t>
    </r>
    <r>
      <rPr>
        <b/>
        <sz val="10"/>
        <color indexed="10"/>
        <rFont val="Arial"/>
        <family val="2"/>
      </rPr>
      <t>OR</t>
    </r>
  </si>
  <si>
    <t xml:space="preserve">CMAT 100, 205, or 260 (Communication) </t>
  </si>
  <si>
    <t>ACCT 201:  Principles of Accounting I ("C" or above for ACCT Majors)</t>
  </si>
  <si>
    <t>ACCT 202:  Principles of Accounting II ("C" or above for ACCT Majors)</t>
  </si>
  <si>
    <r>
      <t xml:space="preserve">INFO 211:  Information Systems Concepts for Managers                                </t>
    </r>
    <r>
      <rPr>
        <b/>
        <sz val="10"/>
        <color indexed="10"/>
        <rFont val="Arial"/>
        <family val="2"/>
      </rPr>
      <t>(Required for all non accounting majors)</t>
    </r>
  </si>
  <si>
    <t>Semester Taken</t>
  </si>
  <si>
    <t>Where?</t>
  </si>
  <si>
    <t>"Gate" GPA and  Hours Completed</t>
  </si>
  <si>
    <t>Intended Major(s):</t>
  </si>
  <si>
    <t>Intended Minor(s):</t>
  </si>
  <si>
    <t>Welcome to My Perdue School of Business GATE Planner!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</si>
</sst>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s>
  <fonts count="17">
    <font>
      <sz val="10"/>
      <name val="Arial"/>
      <family val="0"/>
    </font>
    <font>
      <sz val="8"/>
      <name val="Tahoma"/>
      <family val="0"/>
    </font>
    <font>
      <b/>
      <sz val="8"/>
      <name val="Tahoma"/>
      <family val="0"/>
    </font>
    <font>
      <b/>
      <sz val="10"/>
      <name val="Arial"/>
      <family val="2"/>
    </font>
    <font>
      <sz val="8"/>
      <name val="Arial"/>
      <family val="0"/>
    </font>
    <font>
      <b/>
      <sz val="12"/>
      <name val="Arial"/>
      <family val="2"/>
    </font>
    <font>
      <b/>
      <sz val="14"/>
      <name val="Arial"/>
      <family val="2"/>
    </font>
    <font>
      <sz val="10"/>
      <color indexed="10"/>
      <name val="Arial"/>
      <family val="0"/>
    </font>
    <font>
      <b/>
      <sz val="10"/>
      <color indexed="10"/>
      <name val="Arial"/>
      <family val="2"/>
    </font>
    <font>
      <i/>
      <sz val="10"/>
      <name val="Arial"/>
      <family val="2"/>
    </font>
    <font>
      <b/>
      <sz val="10"/>
      <color indexed="12"/>
      <name val="Arial"/>
      <family val="2"/>
    </font>
    <font>
      <u val="single"/>
      <sz val="10"/>
      <color indexed="12"/>
      <name val="Arial"/>
      <family val="0"/>
    </font>
    <font>
      <u val="single"/>
      <sz val="10"/>
      <color indexed="20"/>
      <name val="Arial"/>
      <family val="0"/>
    </font>
    <font>
      <i/>
      <sz val="10"/>
      <color indexed="12"/>
      <name val="Arial"/>
      <family val="2"/>
    </font>
    <font>
      <sz val="12"/>
      <name val="Arial"/>
      <family val="0"/>
    </font>
    <font>
      <sz val="16"/>
      <color indexed="10"/>
      <name val="Arial"/>
      <family val="0"/>
    </font>
    <font>
      <b/>
      <sz val="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wrapText="1"/>
    </xf>
    <xf numFmtId="0" fontId="3" fillId="0" borderId="0" xfId="0" applyFont="1" applyAlignment="1">
      <alignment/>
    </xf>
    <xf numFmtId="0" fontId="6" fillId="0" borderId="0" xfId="0" applyFont="1" applyAlignment="1">
      <alignment/>
    </xf>
    <xf numFmtId="0" fontId="0"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wrapText="1"/>
    </xf>
    <xf numFmtId="0" fontId="0" fillId="0" borderId="6" xfId="0" applyBorder="1" applyAlignment="1">
      <alignment/>
    </xf>
    <xf numFmtId="0" fontId="0" fillId="0" borderId="7" xfId="0" applyBorder="1" applyAlignment="1">
      <alignment/>
    </xf>
    <xf numFmtId="0" fontId="3" fillId="0" borderId="5" xfId="0" applyFont="1" applyBorder="1" applyAlignment="1">
      <alignment/>
    </xf>
    <xf numFmtId="0" fontId="3" fillId="0" borderId="8" xfId="0" applyFont="1" applyBorder="1" applyAlignment="1">
      <alignment/>
    </xf>
    <xf numFmtId="0" fontId="5" fillId="0" borderId="1" xfId="0" applyFont="1" applyBorder="1" applyAlignment="1">
      <alignment/>
    </xf>
    <xf numFmtId="0" fontId="0" fillId="0" borderId="9" xfId="0" applyBorder="1" applyAlignment="1">
      <alignment/>
    </xf>
    <xf numFmtId="0" fontId="5" fillId="0" borderId="10" xfId="0" applyFont="1" applyBorder="1" applyAlignment="1">
      <alignment horizontal="center"/>
    </xf>
    <xf numFmtId="0" fontId="3" fillId="0" borderId="3" xfId="0" applyFont="1" applyBorder="1" applyAlignment="1">
      <alignment/>
    </xf>
    <xf numFmtId="0" fontId="0" fillId="0" borderId="10" xfId="0" applyBorder="1" applyAlignment="1">
      <alignment/>
    </xf>
    <xf numFmtId="0" fontId="10" fillId="0" borderId="0" xfId="0" applyFont="1" applyAlignment="1">
      <alignment/>
    </xf>
    <xf numFmtId="0" fontId="11" fillId="0" borderId="0" xfId="20" applyAlignment="1">
      <alignment/>
    </xf>
    <xf numFmtId="0" fontId="9" fillId="0" borderId="0" xfId="0" applyFont="1" applyAlignment="1">
      <alignment/>
    </xf>
    <xf numFmtId="0" fontId="0" fillId="0" borderId="1" xfId="0" applyBorder="1" applyAlignment="1">
      <alignment/>
    </xf>
    <xf numFmtId="0" fontId="0" fillId="0" borderId="2" xfId="0" applyBorder="1" applyAlignment="1">
      <alignment/>
    </xf>
    <xf numFmtId="0" fontId="3" fillId="0" borderId="4" xfId="0" applyFont="1" applyBorder="1" applyAlignment="1">
      <alignment/>
    </xf>
    <xf numFmtId="0" fontId="3" fillId="0" borderId="8" xfId="0" applyFont="1" applyFill="1" applyBorder="1" applyAlignment="1">
      <alignment horizontal="right"/>
    </xf>
    <xf numFmtId="0" fontId="3" fillId="0" borderId="0" xfId="0" applyFont="1" applyAlignment="1">
      <alignment wrapText="1"/>
    </xf>
    <xf numFmtId="0" fontId="8" fillId="0" borderId="0" xfId="0" applyFont="1" applyAlignment="1">
      <alignment/>
    </xf>
    <xf numFmtId="0" fontId="0" fillId="0" borderId="0" xfId="0" applyAlignment="1">
      <alignment horizontal="center"/>
    </xf>
    <xf numFmtId="0" fontId="11" fillId="0" borderId="0" xfId="20" applyFont="1" applyAlignment="1">
      <alignment/>
    </xf>
    <xf numFmtId="0" fontId="5" fillId="0" borderId="10" xfId="0" applyFont="1" applyBorder="1" applyAlignment="1">
      <alignment/>
    </xf>
    <xf numFmtId="0" fontId="8" fillId="0" borderId="7" xfId="0" applyFont="1" applyBorder="1" applyAlignment="1">
      <alignment/>
    </xf>
    <xf numFmtId="0" fontId="8" fillId="0" borderId="11" xfId="0" applyFont="1" applyBorder="1" applyAlignment="1">
      <alignment/>
    </xf>
    <xf numFmtId="0" fontId="5" fillId="0" borderId="0" xfId="0" applyFont="1" applyAlignment="1">
      <alignment/>
    </xf>
    <xf numFmtId="49" fontId="14" fillId="0" borderId="0" xfId="0" applyNumberFormat="1" applyFont="1" applyAlignment="1">
      <alignment wrapText="1"/>
    </xf>
    <xf numFmtId="0" fontId="14" fillId="0" borderId="0" xfId="0" applyFont="1" applyAlignment="1">
      <alignment wrapText="1"/>
    </xf>
    <xf numFmtId="0" fontId="14" fillId="0" borderId="0" xfId="0" applyFont="1" applyAlignment="1">
      <alignment/>
    </xf>
    <xf numFmtId="0" fontId="14" fillId="0" borderId="0" xfId="0" applyFont="1" applyAlignment="1">
      <alignment/>
    </xf>
    <xf numFmtId="0" fontId="14" fillId="0" borderId="0" xfId="0" applyFont="1" applyAlignment="1">
      <alignment wrapText="1"/>
    </xf>
    <xf numFmtId="0" fontId="5" fillId="0" borderId="10" xfId="0" applyFont="1" applyBorder="1" applyAlignment="1">
      <alignment/>
    </xf>
    <xf numFmtId="0" fontId="0" fillId="0" borderId="3"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0" fillId="0" borderId="8" xfId="0" applyFill="1" applyBorder="1" applyAlignment="1">
      <alignment horizontal="center"/>
    </xf>
    <xf numFmtId="0" fontId="5" fillId="0" borderId="10" xfId="0" applyFont="1" applyBorder="1" applyAlignment="1">
      <alignment wrapText="1"/>
    </xf>
    <xf numFmtId="0" fontId="5" fillId="0" borderId="1" xfId="0" applyFont="1" applyBorder="1" applyAlignment="1">
      <alignment/>
    </xf>
    <xf numFmtId="0" fontId="5" fillId="0" borderId="9" xfId="0" applyFont="1" applyBorder="1" applyAlignment="1">
      <alignment/>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xf>
    <xf numFmtId="0" fontId="3" fillId="0" borderId="6" xfId="0" applyFont="1" applyBorder="1" applyAlignment="1">
      <alignment/>
    </xf>
    <xf numFmtId="49" fontId="8" fillId="0" borderId="0" xfId="0" applyNumberFormat="1" applyFont="1" applyAlignment="1" applyProtection="1">
      <alignment horizontal="center"/>
      <protection locked="0"/>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7" fillId="0" borderId="4" xfId="0" applyFont="1" applyBorder="1" applyAlignment="1" applyProtection="1">
      <alignment wrapText="1"/>
      <protection locked="0"/>
    </xf>
    <xf numFmtId="0" fontId="11" fillId="0" borderId="0" xfId="20" applyAlignment="1" applyProtection="1">
      <alignment/>
      <protection locked="0"/>
    </xf>
    <xf numFmtId="0" fontId="8" fillId="0" borderId="4" xfId="0" applyFont="1" applyBorder="1" applyAlignment="1" applyProtection="1">
      <alignment/>
      <protection locked="0"/>
    </xf>
    <xf numFmtId="0" fontId="0" fillId="0" borderId="4" xfId="0" applyBorder="1" applyAlignment="1" applyProtection="1">
      <alignment wrapText="1"/>
      <protection locked="0"/>
    </xf>
    <xf numFmtId="0" fontId="8" fillId="0" borderId="8" xfId="0" applyFont="1" applyBorder="1" applyAlignment="1" applyProtection="1">
      <alignment/>
      <protection locked="0"/>
    </xf>
    <xf numFmtId="1" fontId="0" fillId="0" borderId="7" xfId="0" applyNumberFormat="1" applyBorder="1" applyAlignment="1">
      <alignment/>
    </xf>
    <xf numFmtId="1" fontId="0" fillId="0" borderId="4" xfId="0" applyNumberFormat="1" applyBorder="1" applyAlignment="1">
      <alignment/>
    </xf>
    <xf numFmtId="0" fontId="0" fillId="0" borderId="2" xfId="0" applyBorder="1" applyAlignment="1">
      <alignment/>
    </xf>
    <xf numFmtId="0" fontId="0" fillId="0" borderId="4" xfId="0" applyBorder="1" applyAlignment="1">
      <alignment/>
    </xf>
    <xf numFmtId="1" fontId="0" fillId="0" borderId="11" xfId="0" applyNumberFormat="1" applyBorder="1" applyAlignment="1">
      <alignment/>
    </xf>
    <xf numFmtId="0" fontId="5" fillId="0" borderId="0" xfId="0" applyFont="1" applyAlignment="1">
      <alignment horizontal="right"/>
    </xf>
    <xf numFmtId="49" fontId="14" fillId="0" borderId="0" xfId="0" applyNumberFormat="1" applyFont="1" applyAlignment="1">
      <alignment/>
    </xf>
    <xf numFmtId="49" fontId="14" fillId="0" borderId="0" xfId="0" applyNumberFormat="1" applyFont="1" applyAlignment="1">
      <alignment wrapText="1"/>
    </xf>
    <xf numFmtId="0" fontId="5" fillId="0" borderId="10" xfId="0" applyFont="1" applyBorder="1" applyAlignment="1">
      <alignment horizontal="center" wrapText="1"/>
    </xf>
    <xf numFmtId="1" fontId="0" fillId="0" borderId="4" xfId="0" applyNumberFormat="1" applyBorder="1" applyAlignment="1" applyProtection="1">
      <alignment/>
      <protection/>
    </xf>
    <xf numFmtId="0" fontId="8" fillId="0" borderId="6" xfId="0" applyNumberFormat="1" applyFont="1" applyBorder="1" applyAlignment="1" applyProtection="1">
      <alignment horizontal="center"/>
      <protection locked="0"/>
    </xf>
    <xf numFmtId="0" fontId="0" fillId="0" borderId="11" xfId="0" applyBorder="1" applyAlignment="1">
      <alignment/>
    </xf>
    <xf numFmtId="49" fontId="14" fillId="0" borderId="0" xfId="0" applyNumberFormat="1" applyFont="1" applyAlignment="1">
      <alignment/>
    </xf>
    <xf numFmtId="0" fontId="3" fillId="0" borderId="1" xfId="0" applyFont="1" applyBorder="1" applyAlignment="1">
      <alignment horizontal="center"/>
    </xf>
    <xf numFmtId="0" fontId="3" fillId="0" borderId="3" xfId="0" applyFont="1" applyBorder="1" applyAlignment="1">
      <alignment horizontal="center"/>
    </xf>
    <xf numFmtId="0" fontId="0" fillId="2" borderId="4" xfId="0" applyFill="1" applyBorder="1" applyAlignment="1" applyProtection="1">
      <alignment/>
      <protection locked="0"/>
    </xf>
    <xf numFmtId="0" fontId="0" fillId="0" borderId="0" xfId="0" applyAlignment="1" applyProtection="1">
      <alignment/>
      <protection hidden="1"/>
    </xf>
    <xf numFmtId="0" fontId="15" fillId="0" borderId="0" xfId="0" applyFont="1" applyAlignment="1">
      <alignment/>
    </xf>
    <xf numFmtId="0" fontId="14" fillId="0" borderId="0" xfId="0" applyNumberFormat="1" applyFont="1" applyAlignment="1">
      <alignment/>
    </xf>
    <xf numFmtId="0" fontId="0" fillId="0" borderId="0" xfId="0" applyBorder="1" applyAlignment="1">
      <alignment/>
    </xf>
    <xf numFmtId="0" fontId="11" fillId="0" borderId="0" xfId="20" applyFont="1" applyAlignment="1" applyProtection="1">
      <alignment/>
      <protection locked="0"/>
    </xf>
    <xf numFmtId="0" fontId="8" fillId="0" borderId="8" xfId="0" applyFont="1" applyBorder="1" applyAlignment="1">
      <alignment/>
    </xf>
    <xf numFmtId="0" fontId="0" fillId="0" borderId="11" xfId="0" applyBorder="1" applyAlignment="1">
      <alignment/>
    </xf>
    <xf numFmtId="0" fontId="3" fillId="0" borderId="6" xfId="0" applyFont="1" applyBorder="1" applyAlignment="1">
      <alignment/>
    </xf>
    <xf numFmtId="0" fontId="8" fillId="0" borderId="6" xfId="0" applyFont="1" applyBorder="1" applyAlignment="1">
      <alignment/>
    </xf>
    <xf numFmtId="0" fontId="3" fillId="0" borderId="11" xfId="0" applyFont="1" applyBorder="1" applyAlignment="1">
      <alignment/>
    </xf>
    <xf numFmtId="0" fontId="8" fillId="0" borderId="4" xfId="0" applyFont="1" applyBorder="1" applyAlignment="1">
      <alignment horizontal="center"/>
    </xf>
    <xf numFmtId="1" fontId="0" fillId="0" borderId="0" xfId="0" applyNumberFormat="1" applyAlignment="1">
      <alignment/>
    </xf>
    <xf numFmtId="0" fontId="3" fillId="0" borderId="0" xfId="0" applyFont="1" applyBorder="1" applyAlignment="1">
      <alignment/>
    </xf>
    <xf numFmtId="49" fontId="5" fillId="0" borderId="9" xfId="0" applyNumberFormat="1" applyFont="1" applyBorder="1" applyAlignment="1">
      <alignment wrapText="1"/>
    </xf>
    <xf numFmtId="0" fontId="3" fillId="0" borderId="12" xfId="0" applyFont="1" applyFill="1" applyBorder="1" applyAlignment="1">
      <alignment horizontal="right"/>
    </xf>
    <xf numFmtId="0" fontId="8" fillId="0" borderId="9" xfId="0" applyFont="1" applyBorder="1" applyAlignment="1">
      <alignment horizontal="center"/>
    </xf>
    <xf numFmtId="0" fontId="8" fillId="0" borderId="4" xfId="0" applyNumberFormat="1" applyFont="1" applyBorder="1" applyAlignment="1" applyProtection="1">
      <alignment horizontal="center"/>
      <protection/>
    </xf>
    <xf numFmtId="0" fontId="8" fillId="0" borderId="2" xfId="0" applyNumberFormat="1" applyFont="1" applyBorder="1" applyAlignment="1" applyProtection="1">
      <alignment horizontal="center"/>
      <protection/>
    </xf>
    <xf numFmtId="0" fontId="8" fillId="0" borderId="8" xfId="0" applyNumberFormat="1" applyFont="1" applyBorder="1" applyAlignment="1" applyProtection="1">
      <alignment horizontal="center"/>
      <protection/>
    </xf>
    <xf numFmtId="49" fontId="8" fillId="0" borderId="0" xfId="0" applyNumberFormat="1" applyFont="1" applyBorder="1" applyAlignment="1" applyProtection="1">
      <alignment horizontal="center"/>
      <protection locked="0"/>
    </xf>
    <xf numFmtId="2" fontId="0" fillId="0" borderId="13" xfId="0" applyNumberFormat="1" applyBorder="1" applyAlignment="1">
      <alignment/>
    </xf>
    <xf numFmtId="0" fontId="3" fillId="0" borderId="7" xfId="0" applyFont="1" applyBorder="1" applyAlignment="1">
      <alignment/>
    </xf>
    <xf numFmtId="0" fontId="3" fillId="0" borderId="11" xfId="0" applyFont="1" applyFill="1" applyBorder="1" applyAlignment="1">
      <alignment horizontal="right"/>
    </xf>
    <xf numFmtId="2" fontId="0" fillId="0" borderId="11" xfId="0" applyNumberFormat="1" applyBorder="1" applyAlignment="1">
      <alignment/>
    </xf>
    <xf numFmtId="0" fontId="8" fillId="0" borderId="0" xfId="0" applyFont="1" applyBorder="1" applyAlignment="1" applyProtection="1">
      <alignment/>
      <protection locked="0"/>
    </xf>
    <xf numFmtId="0" fontId="8" fillId="0" borderId="11" xfId="0" applyFont="1" applyBorder="1" applyAlignment="1" applyProtection="1">
      <alignment/>
      <protection locked="0"/>
    </xf>
    <xf numFmtId="0" fontId="8" fillId="0" borderId="7" xfId="0" applyFont="1" applyBorder="1" applyAlignment="1" applyProtection="1">
      <alignment horizontal="right"/>
      <protection locked="0"/>
    </xf>
    <xf numFmtId="0" fontId="3" fillId="0" borderId="10" xfId="0" applyFont="1" applyBorder="1" applyAlignment="1">
      <alignment wrapText="1"/>
    </xf>
    <xf numFmtId="0" fontId="8" fillId="0" borderId="10" xfId="0" applyFont="1" applyBorder="1" applyAlignment="1">
      <alignment horizontal="center"/>
    </xf>
    <xf numFmtId="0" fontId="8" fillId="0" borderId="10" xfId="0" applyFont="1" applyBorder="1" applyAlignment="1">
      <alignment/>
    </xf>
    <xf numFmtId="0" fontId="11" fillId="0" borderId="0" xfId="2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3366FF"/>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acultyfp.salisbury.edu/kmwright/Advising/GenEd%20IA.htm" TargetMode="External" /><Relationship Id="rId2" Type="http://schemas.openxmlformats.org/officeDocument/2006/relationships/hyperlink" Target="http://facultyfp.salisbury.edu/kmwright/Advising/GenEd%20IB.htm" TargetMode="External" /><Relationship Id="rId3" Type="http://schemas.openxmlformats.org/officeDocument/2006/relationships/hyperlink" Target="http://facultyfp.salisbury.edu/kmwright/Advising/GenEd%20IIB.htm" TargetMode="External" /><Relationship Id="rId4" Type="http://schemas.openxmlformats.org/officeDocument/2006/relationships/hyperlink" Target="http://facultyfp.salisbury.edu/kmwright/Advising/GenEd%20IIIA.htm" TargetMode="External" /><Relationship Id="rId5" Type="http://schemas.openxmlformats.org/officeDocument/2006/relationships/hyperlink" Target="http://facultyfp.salisbury.edu/kmwright/Advising/FAQ-GenEd.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requentlyaskedquestions.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tabColor indexed="34"/>
  </sheetPr>
  <dimension ref="A1:AE27"/>
  <sheetViews>
    <sheetView tabSelected="1" workbookViewId="0" topLeftCell="A1">
      <selection activeCell="B25" sqref="B25"/>
    </sheetView>
  </sheetViews>
  <sheetFormatPr defaultColWidth="9.140625" defaultRowHeight="12.75"/>
  <cols>
    <col min="1" max="1" width="34.421875" style="0" customWidth="1"/>
    <col min="2" max="2" width="93.140625" style="0" customWidth="1"/>
  </cols>
  <sheetData>
    <row r="1" s="34" customFormat="1" ht="18">
      <c r="B1" s="3" t="s">
        <v>86</v>
      </c>
    </row>
    <row r="3" ht="45">
      <c r="B3" s="35" t="s">
        <v>53</v>
      </c>
    </row>
    <row r="4" ht="15">
      <c r="B4" s="36" t="s">
        <v>51</v>
      </c>
    </row>
    <row r="5" ht="15">
      <c r="B5" s="35" t="s">
        <v>50</v>
      </c>
    </row>
    <row r="6" ht="15">
      <c r="B6" s="37" t="s">
        <v>55</v>
      </c>
    </row>
    <row r="7" ht="15">
      <c r="B7" s="37"/>
    </row>
    <row r="8" ht="45.75">
      <c r="B8" s="36" t="s">
        <v>54</v>
      </c>
    </row>
    <row r="10" spans="1:2" ht="15.75">
      <c r="A10" s="34" t="s">
        <v>46</v>
      </c>
      <c r="B10" s="80"/>
    </row>
    <row r="11" spans="1:2" ht="15">
      <c r="A11" s="38"/>
      <c r="B11" s="68"/>
    </row>
    <row r="12" spans="1:2" ht="15.75">
      <c r="A12" s="34" t="s">
        <v>47</v>
      </c>
      <c r="B12" s="80"/>
    </row>
    <row r="13" spans="1:2" ht="15">
      <c r="A13" s="38"/>
      <c r="B13" s="68"/>
    </row>
    <row r="14" spans="1:2" ht="15.75">
      <c r="A14" s="34" t="s">
        <v>48</v>
      </c>
      <c r="B14" s="68"/>
    </row>
    <row r="15" spans="1:2" ht="15">
      <c r="A15" s="38"/>
      <c r="B15" s="68"/>
    </row>
    <row r="16" spans="1:2" ht="15.75">
      <c r="A16" s="34" t="s">
        <v>84</v>
      </c>
      <c r="B16" s="68"/>
    </row>
    <row r="17" spans="1:2" ht="15.75">
      <c r="A17" s="34"/>
      <c r="B17" s="68"/>
    </row>
    <row r="18" spans="1:31" ht="15.75">
      <c r="A18" s="34"/>
      <c r="B18" s="68"/>
      <c r="AE18" s="21"/>
    </row>
    <row r="19" spans="1:2" ht="15.75">
      <c r="A19" s="34" t="s">
        <v>85</v>
      </c>
      <c r="B19" s="68"/>
    </row>
    <row r="20" spans="1:2" ht="15">
      <c r="A20" s="38"/>
      <c r="B20" s="68"/>
    </row>
    <row r="21" spans="1:2" ht="15">
      <c r="A21" s="38"/>
      <c r="B21" s="68"/>
    </row>
    <row r="22" spans="1:2" ht="15.75">
      <c r="A22" s="34" t="s">
        <v>49</v>
      </c>
      <c r="B22" s="69"/>
    </row>
    <row r="23" spans="1:2" ht="15">
      <c r="A23" s="38"/>
      <c r="B23" s="38"/>
    </row>
    <row r="24" spans="1:2" ht="15">
      <c r="A24" s="38"/>
      <c r="B24" s="38"/>
    </row>
    <row r="25" spans="1:2" ht="15">
      <c r="A25" s="38"/>
      <c r="B25" s="39"/>
    </row>
    <row r="27" ht="12.75">
      <c r="B27" s="2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tabColor indexed="30"/>
  </sheetPr>
  <dimension ref="A1:N51"/>
  <sheetViews>
    <sheetView workbookViewId="0" topLeftCell="A1">
      <selection activeCell="G11" sqref="G11"/>
    </sheetView>
  </sheetViews>
  <sheetFormatPr defaultColWidth="9.140625" defaultRowHeight="12.75"/>
  <cols>
    <col min="1" max="1" width="7.8515625" style="0" customWidth="1"/>
    <col min="2" max="2" width="48.57421875" style="0" customWidth="1"/>
    <col min="3" max="3" width="16.28125" style="0" customWidth="1"/>
    <col min="4" max="4" width="16.00390625" style="0" customWidth="1"/>
    <col min="5" max="5" width="10.00390625" style="0" customWidth="1"/>
    <col min="6" max="6" width="12.57421875" style="0" customWidth="1"/>
    <col min="7" max="7" width="10.7109375" style="0" customWidth="1"/>
    <col min="8" max="8" width="40.8515625" style="0" customWidth="1"/>
    <col min="82" max="82" width="101.140625" style="0" customWidth="1"/>
  </cols>
  <sheetData>
    <row r="1" spans="1:7" ht="15.75">
      <c r="A1" s="67" t="s">
        <v>46</v>
      </c>
      <c r="B1" s="74"/>
      <c r="C1" s="74"/>
      <c r="D1" s="74"/>
      <c r="F1" s="67" t="s">
        <v>47</v>
      </c>
      <c r="G1" s="68"/>
    </row>
    <row r="3" ht="18">
      <c r="A3" s="3" t="s">
        <v>45</v>
      </c>
    </row>
    <row r="4" ht="14.25" customHeight="1" thickBot="1"/>
    <row r="5" spans="1:7" ht="33.75" customHeight="1" thickBot="1">
      <c r="A5" s="15" t="s">
        <v>0</v>
      </c>
      <c r="B5" s="16"/>
      <c r="C5" s="91" t="s">
        <v>81</v>
      </c>
      <c r="D5" s="47" t="s">
        <v>82</v>
      </c>
      <c r="E5" s="17" t="s">
        <v>10</v>
      </c>
      <c r="F5" s="17" t="s">
        <v>52</v>
      </c>
      <c r="G5" s="70" t="s">
        <v>61</v>
      </c>
    </row>
    <row r="6" spans="1:8" ht="12.75">
      <c r="A6" s="75" t="s">
        <v>72</v>
      </c>
      <c r="B6" s="6" t="s">
        <v>23</v>
      </c>
      <c r="C6" s="6"/>
      <c r="D6" s="6"/>
      <c r="E6" s="54"/>
      <c r="F6" s="50"/>
      <c r="G6" s="50"/>
      <c r="H6" s="82" t="s">
        <v>67</v>
      </c>
    </row>
    <row r="7" spans="1:7" ht="12.75">
      <c r="A7" s="76" t="s">
        <v>71</v>
      </c>
      <c r="B7" s="8" t="s">
        <v>21</v>
      </c>
      <c r="C7" s="8"/>
      <c r="D7" s="8"/>
      <c r="E7" s="55"/>
      <c r="F7" s="51">
        <f>IF(UPPER(E7)=$E$37,3,IF(UPPER(E7)=$E$38,3,IF(UPPER(E7)=$E$39,3,IF(UPPER(E7)=$E$40,3,0))))</f>
        <v>0</v>
      </c>
      <c r="G7" s="51">
        <f>IF(UPPER(E7)=$E$37,$F$37*F7,IF(UPPER(E7)=$E$38,$F$38*F7,IF(UPPER(E7)=$E$39,$F$39*F7,IF(UPPER(E7)=$E$40,$F$40*F7,IF(UPPER(E7)=$E$41,$F$41*F7,0)))))</f>
        <v>0</v>
      </c>
    </row>
    <row r="8" spans="1:7" ht="12.75">
      <c r="A8" s="7"/>
      <c r="B8" s="8" t="s">
        <v>22</v>
      </c>
      <c r="C8" s="8"/>
      <c r="D8" s="8"/>
      <c r="E8" s="55"/>
      <c r="F8" s="51">
        <f>IF(UPPER(E8)=$E$37,3,IF(UPPER(E8)=$E$38,3,IF(UPPER(E8)=$E$39,3,IF(UPPER(E8)=$E$40,3,0))))</f>
        <v>0</v>
      </c>
      <c r="G8" s="51">
        <f>IF(UPPER(E8)=$E$37,$F$37*F8,IF(UPPER(E8)=$E$38,$F$38*F8,IF(UPPER(E8)=$E$39,$F$39*F8,IF(UPPER(E8)=$E$40,$F$40*F8,IF(UPPER(E8)=$E$41,$F$41*F8,0)))))</f>
        <v>0</v>
      </c>
    </row>
    <row r="9" spans="1:14" ht="12.75">
      <c r="A9" s="7"/>
      <c r="B9" s="77"/>
      <c r="C9" s="77"/>
      <c r="D9" s="77"/>
      <c r="E9" s="77"/>
      <c r="F9" s="104">
        <f>IF(UPPER(E9)=$E$37,3,IF(UPPER(E9)=$E$38,3,IF(UPPER(E9)=$E$39,3,IF(UPPER(E9)=$E$40,3,0))))</f>
        <v>0</v>
      </c>
      <c r="G9" s="51">
        <f>IF(UPPER(E9)=$E$37,$F$37*F9,IF(UPPER(E9)=$E$38,$F$38*F9,IF(UPPER(E9)=$E$39,$F$39*F9,IF(UPPER(E9)=$E$40,$F$40*F9,IF(UPPER(E9)=$E$41,$F$41*F9,0)))))</f>
        <v>0</v>
      </c>
      <c r="H9" s="58" t="s">
        <v>4</v>
      </c>
      <c r="M9" s="89">
        <f>SUM(F10,F14,F18,F23,F27,F31,F32,F34)</f>
        <v>0</v>
      </c>
      <c r="N9" s="89">
        <f>SUM(G10,G14,G18,G23,G27,G31,G32,G34)</f>
        <v>0</v>
      </c>
    </row>
    <row r="10" spans="1:8" ht="13.5" thickBot="1">
      <c r="A10" s="7"/>
      <c r="B10" s="59">
        <f>IF(AND(G7&gt;3,G8&gt;3,F10=9),"Requirement Complete!","")</f>
      </c>
      <c r="C10" s="59"/>
      <c r="D10" s="59"/>
      <c r="E10" s="56"/>
      <c r="F10" s="66">
        <f>SUM(F7:F9)</f>
        <v>0</v>
      </c>
      <c r="G10" s="66">
        <f>SUM(G7:G9)</f>
        <v>0</v>
      </c>
      <c r="H10" s="58"/>
    </row>
    <row r="11" spans="1:7" ht="12.75">
      <c r="A11" s="75" t="s">
        <v>72</v>
      </c>
      <c r="B11" s="6" t="s">
        <v>70</v>
      </c>
      <c r="C11" s="6"/>
      <c r="D11" s="6"/>
      <c r="E11" s="54"/>
      <c r="F11" s="65"/>
      <c r="G11" s="50"/>
    </row>
    <row r="12" spans="1:7" ht="38.25">
      <c r="A12" s="76" t="s">
        <v>73</v>
      </c>
      <c r="B12" s="10" t="s">
        <v>65</v>
      </c>
      <c r="C12" s="10"/>
      <c r="D12" s="10"/>
      <c r="E12" s="55"/>
      <c r="F12" s="51">
        <f>IF(UPPER(E12)=$E$37,3,IF(UPPER(E12)=$E$38,3,IF(UPPER(E12)=$E$39,3,IF(UPPER(E12)=$E$40,3,0))))</f>
        <v>0</v>
      </c>
      <c r="G12" s="51">
        <f>IF(UPPER(E12)=$E$37,$F$37*F12,IF(UPPER(E12)=$E$38,$F$38*F12,IF(UPPER(E12)=$E$39,$F$39*F12,IF(UPPER(E12)=$E$40,$F$40*F12,IF(UPPER(E12)=$E$41,$F$41*F12,0)))))</f>
        <v>0</v>
      </c>
    </row>
    <row r="13" spans="1:8" ht="12.75">
      <c r="A13" s="7"/>
      <c r="B13" s="60"/>
      <c r="C13" s="60"/>
      <c r="D13" s="60"/>
      <c r="E13" s="55"/>
      <c r="F13" s="51">
        <f>IF(UPPER(E13)=$E$37,3,IF(UPPER(E13)=$E$38,3,IF(UPPER(E13)=$E$39,3,IF(UPPER(E13)=$E$40,3,0))))</f>
        <v>0</v>
      </c>
      <c r="G13" s="51">
        <f>IF(UPPER(E13)=$E$37,$F$37*F13,IF(UPPER(E13)=$E$38,$F$38*F13,IF(UPPER(E13)=$E$39,$F$39*F13,IF(UPPER(E13)=$E$40,$F$40*F13,IF(UPPER(E13)=$E$41,$F$41*F13,0)))))</f>
        <v>0</v>
      </c>
      <c r="H13" s="82" t="s">
        <v>9</v>
      </c>
    </row>
    <row r="14" spans="1:8" ht="13.5" thickBot="1">
      <c r="A14" s="7"/>
      <c r="B14" s="59">
        <f>B33</f>
      </c>
      <c r="C14" s="59"/>
      <c r="D14" s="59"/>
      <c r="E14" s="56"/>
      <c r="F14" s="63">
        <f>SUM(F11:F13)</f>
        <v>0</v>
      </c>
      <c r="G14" s="66">
        <f>SUM(G11:G13)</f>
        <v>0</v>
      </c>
      <c r="H14" s="58"/>
    </row>
    <row r="15" spans="1:7" ht="12.75">
      <c r="A15" s="75" t="s">
        <v>72</v>
      </c>
      <c r="B15" s="6" t="s">
        <v>75</v>
      </c>
      <c r="C15" s="6"/>
      <c r="D15" s="6"/>
      <c r="E15" s="54"/>
      <c r="F15" s="64"/>
      <c r="G15" s="50"/>
    </row>
    <row r="16" spans="1:7" ht="12.75">
      <c r="A16" s="76" t="s">
        <v>74</v>
      </c>
      <c r="B16" s="8" t="s">
        <v>1</v>
      </c>
      <c r="C16" s="8"/>
      <c r="D16" s="8"/>
      <c r="E16" s="55"/>
      <c r="F16" s="51">
        <f>IF(UPPER(E16)=$E$37,3,IF(UPPER(E16)=$E$38,3,IF(UPPER(E16)=$E$39,3,IF(UPPER(E16)=$E$40,3,0))))</f>
        <v>0</v>
      </c>
      <c r="G16" s="51">
        <f>IF(UPPER(E16)=$E$37,$F$37*F16,IF(UPPER(E16)=$E$38,$F$38*F16,IF(UPPER(E16)=$E$39,$F$39*F16,IF(UPPER(E16)=$E$40,$F$40*F16,IF(UPPER(E16)=$E$41,$F$41*F16,0)))))</f>
        <v>0</v>
      </c>
    </row>
    <row r="17" spans="1:7" ht="12.75">
      <c r="A17" s="48"/>
      <c r="B17" s="8" t="s">
        <v>2</v>
      </c>
      <c r="C17" s="8"/>
      <c r="D17" s="8"/>
      <c r="E17" s="55"/>
      <c r="F17" s="51">
        <f>IF(UPPER(E17)=$E$37,3,IF(UPPER(E17)=$E$38,3,IF(UPPER(E17)=$E$39,3,IF(UPPER(E17)=$E$40,3,0))))</f>
        <v>0</v>
      </c>
      <c r="G17" s="51">
        <f>IF(UPPER(E17)=$E$37,$F$37*F17,IF(UPPER(E17)=$E$38,$F$38*F17,IF(UPPER(E17)=$E$39,$F$39*F17,IF(UPPER(E17)=$E$40,$F$40*F17,IF(UPPER(E17)=$E$41,$F$41*F17,0)))))</f>
        <v>0</v>
      </c>
    </row>
    <row r="18" spans="1:7" ht="13.5" thickBot="1">
      <c r="A18" s="49"/>
      <c r="B18" s="61">
        <f>IF(F18=6,"Requirement Complete!","")</f>
      </c>
      <c r="C18" s="61"/>
      <c r="D18" s="61"/>
      <c r="E18" s="56"/>
      <c r="F18" s="63">
        <f>SUM(F15:F17)</f>
        <v>0</v>
      </c>
      <c r="G18" s="66">
        <f>SUM(G15:G17)</f>
        <v>0</v>
      </c>
    </row>
    <row r="19" spans="1:7" ht="12.75">
      <c r="A19" s="18" t="s">
        <v>12</v>
      </c>
      <c r="B19" s="25" t="s">
        <v>68</v>
      </c>
      <c r="C19" s="25"/>
      <c r="D19" s="25"/>
      <c r="E19" s="54"/>
      <c r="F19" s="64"/>
      <c r="G19" s="50"/>
    </row>
    <row r="20" spans="1:7" ht="12.75">
      <c r="A20" s="7"/>
      <c r="B20" s="8" t="s">
        <v>3</v>
      </c>
      <c r="C20" s="8"/>
      <c r="D20" s="8"/>
      <c r="E20" s="55"/>
      <c r="F20" s="51">
        <f>IF(UPPER(E20)=$E$37,3,IF(UPPER(E20)=$E$38,3,IF(UPPER(E20)=$E$39,3,IF(UPPER(E20)=$E$40,3,0))))</f>
        <v>0</v>
      </c>
      <c r="G20" s="51">
        <f>IF(UPPER(E20)=$E$37,$F$37*F20,IF(UPPER(E20)=$E$38,$F$38*F20,IF(UPPER(E20)=$E$39,$F$39*F20,IF(UPPER(E20)=$E$40,$F$40*F20,IF(UPPER(E20)=$E$41,$F$41*F20,0)))))</f>
        <v>0</v>
      </c>
    </row>
    <row r="21" spans="1:8" ht="12.75">
      <c r="A21" s="7"/>
      <c r="B21" s="57"/>
      <c r="C21" s="57"/>
      <c r="D21" s="57"/>
      <c r="E21" s="55"/>
      <c r="F21" s="51">
        <f>IF(UPPER(E21)=$E$37,3,IF(UPPER(E21)=$E$38,3,IF(UPPER(E21)=$E$39,3,IF(UPPER(E21)=$E$40,3,0))))</f>
        <v>0</v>
      </c>
      <c r="G21" s="51">
        <f>IF(UPPER(E21)=$E$37,$F$37*F21,IF(UPPER(E21)=$E$38,$F$38*F21,IF(UPPER(E21)=$E$39,$F$39*F21,IF(UPPER(E21)=$E$40,$F$40*F21,IF(UPPER(E21)=$E$41,$F$41*F21,0)))))</f>
        <v>0</v>
      </c>
      <c r="H21" s="58" t="s">
        <v>5</v>
      </c>
    </row>
    <row r="22" spans="1:7" ht="12.75">
      <c r="A22" s="7"/>
      <c r="B22" s="57"/>
      <c r="C22" s="57"/>
      <c r="D22" s="57"/>
      <c r="E22" s="55"/>
      <c r="F22" s="51">
        <f>IF(UPPER(E22)=$E$37,3,IF(UPPER(E22)=$E$38,3,IF(UPPER(E22)=$E$39,3,IF(UPPER(E22)=$E$40,3,0))))</f>
        <v>0</v>
      </c>
      <c r="G22" s="51">
        <f>IF(UPPER(E22)=$E$37,$F$37*F22,IF(UPPER(E22)=$E$38,$F$38*F22,IF(UPPER(E22)=$E$39,$F$39*F22,IF(UPPER(E22)=$E$40,$F$40*F22,IF(UPPER(E22)=$E$41,$F$41*F22,0)))))</f>
        <v>0</v>
      </c>
    </row>
    <row r="23" spans="1:7" ht="13.5" thickBot="1">
      <c r="A23" s="9"/>
      <c r="B23" s="61">
        <f>IF(F23=9,"Requirement Complete!","")</f>
      </c>
      <c r="C23" s="61"/>
      <c r="D23" s="61"/>
      <c r="E23" s="56"/>
      <c r="F23" s="63">
        <f>SUM(F20:F22)</f>
        <v>0</v>
      </c>
      <c r="G23" s="66">
        <f>SUM(G20:G22)</f>
        <v>0</v>
      </c>
    </row>
    <row r="24" spans="1:7" ht="12.75">
      <c r="A24" s="5" t="s">
        <v>11</v>
      </c>
      <c r="B24" s="6" t="s">
        <v>69</v>
      </c>
      <c r="C24" s="6"/>
      <c r="D24" s="6"/>
      <c r="E24" s="54"/>
      <c r="F24" s="64"/>
      <c r="G24" s="50"/>
    </row>
    <row r="25" spans="1:8" ht="12.75">
      <c r="A25" s="7"/>
      <c r="B25" s="57"/>
      <c r="C25" s="57"/>
      <c r="D25" s="57"/>
      <c r="E25" s="55"/>
      <c r="F25" s="51">
        <f>IF(UPPER(E25)=$E$37,4,IF(UPPER(E25)=$E$38,4,IF(UPPER(E25)=$E$39,4,IF(UPPER(E25)=$E$40,4,0))))</f>
        <v>0</v>
      </c>
      <c r="G25" s="51">
        <f>IF(UPPER(E25)=$E$37,$F$37*F25,IF(UPPER(E25)=$E$38,$F$38*F25,IF(UPPER(E25)=$E$39,$F$39*F25,IF(UPPER(E25)=$E$40,$F$40*F25,IF(UPPER(E25)=$E$41,$F$41*F25,0)))))</f>
        <v>0</v>
      </c>
      <c r="H25" s="82" t="s">
        <v>66</v>
      </c>
    </row>
    <row r="26" spans="1:7" ht="12.75">
      <c r="A26" s="7"/>
      <c r="B26" s="57"/>
      <c r="C26" s="57"/>
      <c r="D26" s="57"/>
      <c r="E26" s="55"/>
      <c r="F26" s="51">
        <f>IF(UPPER(E26)=$E$37,4,IF(UPPER(E26)=$E$38,4,IF(UPPER(E26)=$E$39,4,IF(UPPER(E26)=$E$40,4,0))))</f>
        <v>0</v>
      </c>
      <c r="G26" s="51">
        <f>IF(UPPER(E26)=$E$37,$F$37*F26,IF(UPPER(E26)=$E$38,$F$38*F26,IF(UPPER(E26)=$E$39,$F$39*F26,IF(UPPER(E26)=$E$40,$F$40*F26,IF(UPPER(E26)=$E$41,$F$41*F26,0)))))</f>
        <v>0</v>
      </c>
    </row>
    <row r="27" spans="1:7" ht="13.5" thickBot="1">
      <c r="A27" s="9"/>
      <c r="B27" s="61">
        <f>IF(F27&gt;=8,"Requirement Complete!","")</f>
      </c>
      <c r="C27" s="61"/>
      <c r="D27" s="61"/>
      <c r="E27" s="56"/>
      <c r="F27" s="71">
        <f>SUM(F24:F26)</f>
        <v>0</v>
      </c>
      <c r="G27" s="66">
        <f>SUM(G24:G26)</f>
        <v>0</v>
      </c>
    </row>
    <row r="28" spans="1:7" s="2" customFormat="1" ht="12.75">
      <c r="A28" s="18" t="s">
        <v>13</v>
      </c>
      <c r="B28" s="90" t="s">
        <v>24</v>
      </c>
      <c r="C28" s="85"/>
      <c r="D28" s="25"/>
      <c r="E28" s="55"/>
      <c r="F28" s="52"/>
      <c r="G28" s="52"/>
    </row>
    <row r="29" spans="1:7" s="2" customFormat="1" ht="12.75">
      <c r="A29" s="18"/>
      <c r="B29" s="81" t="s">
        <v>25</v>
      </c>
      <c r="C29" s="12"/>
      <c r="D29" s="8"/>
      <c r="E29" s="55"/>
      <c r="F29" s="51">
        <f aca="true" t="shared" si="0" ref="F29:F34">IF(UPPER(E29)=$E$37,3,IF(UPPER(E29)=$E$38,3,IF(UPPER(E29)=$E$39,3,IF(UPPER(E29)=$E$40,3,0))))</f>
        <v>0</v>
      </c>
      <c r="G29" s="51">
        <f>IF(UPPER(E29)=$E$37,$F$37*F29,IF(UPPER(E29)=$E$38,$F$38*F29,IF(UPPER(E29)=$E$39,$F$39*F29,IF(UPPER(E29)=$E$40,$F$40*F29,IF(UPPER(E29)=$E$41,$F$41*F29,0)))))</f>
        <v>0</v>
      </c>
    </row>
    <row r="30" spans="1:11" ht="12.75">
      <c r="A30" s="7"/>
      <c r="B30" t="s">
        <v>64</v>
      </c>
      <c r="C30" s="12"/>
      <c r="E30" s="55"/>
      <c r="F30" s="51">
        <f>IF(UPPER(E30)=$E$37,4,IF(UPPER(E30)=$E$38,4,IF(UPPER(E30)=$E$39,4,IF(UPPER(E30)=$E$40,4,0))))</f>
        <v>0</v>
      </c>
      <c r="G30" s="51">
        <f>IF(UPPER(E30)=$E$37,$F$37*F30,IF(UPPER(E30)=$E$38,$F$38*F30,IF(UPPER(E30)=$E$39,$F$39*F30,IF(UPPER(E30)=$E$40,$F$40*F30,IF(UPPER(E30)=$E$41,$F$41*F30,0)))))</f>
        <v>0</v>
      </c>
      <c r="J30" s="4"/>
      <c r="K30" s="4"/>
    </row>
    <row r="31" spans="1:11" ht="13.5" thickBot="1">
      <c r="A31" s="7"/>
      <c r="B31" s="102">
        <f>IF(F31&gt;=3,"Requirement Complete!","")</f>
      </c>
      <c r="C31" s="103"/>
      <c r="D31" s="59"/>
      <c r="E31" s="55"/>
      <c r="F31" s="62">
        <f>SUM(F28:F30)</f>
        <v>0</v>
      </c>
      <c r="G31" s="66">
        <f>SUM(G28:G30)</f>
        <v>0</v>
      </c>
      <c r="J31" s="4"/>
      <c r="K31" s="4"/>
    </row>
    <row r="32" spans="1:7" ht="13.5" customHeight="1">
      <c r="A32" s="5" t="s">
        <v>14</v>
      </c>
      <c r="B32" s="6" t="s">
        <v>6</v>
      </c>
      <c r="C32" s="6"/>
      <c r="D32" s="6"/>
      <c r="E32" s="72"/>
      <c r="F32" s="50">
        <f t="shared" si="0"/>
        <v>0</v>
      </c>
      <c r="G32" s="51">
        <f>IF(UPPER(E32)=$E$37,$F$37*F32,IF(UPPER(E32)=$E$38,$F$38*F32,IF(UPPER(E32)=$E$39,$F$39*F32,IF(UPPER(E32)=$E$40,$F$40*F32,IF(UPPER(E32)=$E$41,$F$41*F32,0)))))</f>
        <v>0</v>
      </c>
    </row>
    <row r="33" spans="1:7" ht="15" customHeight="1" thickBot="1">
      <c r="A33" s="18"/>
      <c r="B33" s="59">
        <f>IF(AND(F32=3,G32&gt;3),"Requirement Complete!","")</f>
      </c>
      <c r="C33" s="59"/>
      <c r="D33" s="59"/>
      <c r="E33" s="55"/>
      <c r="F33" s="101"/>
      <c r="G33" s="66"/>
    </row>
    <row r="34" spans="1:7" ht="15" customHeight="1">
      <c r="A34" s="5" t="s">
        <v>7</v>
      </c>
      <c r="B34" s="6" t="s">
        <v>8</v>
      </c>
      <c r="C34" s="6"/>
      <c r="D34" s="6"/>
      <c r="E34" s="54"/>
      <c r="F34" s="51">
        <f t="shared" si="0"/>
        <v>0</v>
      </c>
      <c r="G34" s="51">
        <f>IF(UPPER(E34)=$E$37,$F$37*F34,IF(UPPER(E34)=$E$38,$F$38*F34,IF(UPPER(E34)=$E$39,$F$39*F34,IF(UPPER(E34)=$E$40,$F$40*F34,IF(UPPER(E34)=$E$41,$F$41*F34,0)))))</f>
        <v>0</v>
      </c>
    </row>
    <row r="35" spans="1:7" ht="15" customHeight="1" thickBot="1">
      <c r="A35" s="13"/>
      <c r="B35" s="83">
        <f>IF(F34=3,"Requirement Complete!","")</f>
      </c>
      <c r="C35" s="83"/>
      <c r="D35" s="83"/>
      <c r="E35" s="56"/>
      <c r="F35" s="73"/>
      <c r="G35" s="66"/>
    </row>
    <row r="36" spans="5:8" ht="28.5" customHeight="1">
      <c r="E36" s="23" t="s">
        <v>63</v>
      </c>
      <c r="F36" s="24" t="s">
        <v>61</v>
      </c>
      <c r="H36" s="30"/>
    </row>
    <row r="37" spans="5:8" ht="12.75">
      <c r="E37" s="41" t="s">
        <v>56</v>
      </c>
      <c r="F37" s="43">
        <v>4</v>
      </c>
      <c r="H37">
        <f>IF(SUM(F10,F14,F18,F23,F27,F31,F32,F34),SUM(G34,G32,G31,G27,G23,G18,G14,G10)/SUM(F10,F14,F18,F23,F27,F31,F32,F34),0)</f>
        <v>0</v>
      </c>
    </row>
    <row r="38" spans="5:6" ht="12.75">
      <c r="E38" s="41" t="s">
        <v>57</v>
      </c>
      <c r="F38" s="43">
        <v>3</v>
      </c>
    </row>
    <row r="39" spans="5:6" ht="12.75">
      <c r="E39" s="41" t="s">
        <v>58</v>
      </c>
      <c r="F39" s="43">
        <v>2</v>
      </c>
    </row>
    <row r="40" spans="5:6" ht="12.75">
      <c r="E40" s="41" t="s">
        <v>59</v>
      </c>
      <c r="F40" s="43">
        <v>1</v>
      </c>
    </row>
    <row r="41" spans="5:6" ht="13.5" thickBot="1">
      <c r="E41" s="42" t="s">
        <v>60</v>
      </c>
      <c r="F41" s="44">
        <v>0</v>
      </c>
    </row>
    <row r="42" spans="6:7" ht="12.75">
      <c r="F42" s="89"/>
      <c r="G42" s="89"/>
    </row>
    <row r="51" ht="12.75">
      <c r="H51" s="29"/>
    </row>
  </sheetData>
  <sheetProtection selectLockedCells="1"/>
  <hyperlinks>
    <hyperlink ref="H9" r:id="rId1" display="(What courses meet the Group IA requirement?)"/>
    <hyperlink ref="H13" r:id="rId2" display="(What courses meet the Group IB requirement?)"/>
    <hyperlink ref="H21" r:id="rId3" display="(What courses meet the Group IIB requirement?)"/>
    <hyperlink ref="H25" r:id="rId4" display="(What courses meet the Group IIIA requirement?)"/>
    <hyperlink ref="H6" r:id="rId5" display="FAQs"/>
  </hyperlinks>
  <printOptions/>
  <pageMargins left="0.75" right="0.75" top="1" bottom="1" header="0.5" footer="0.5"/>
  <pageSetup horizontalDpi="300" verticalDpi="300" orientation="portrait" r:id="rId8"/>
  <legacyDrawing r:id="rId7"/>
</worksheet>
</file>

<file path=xl/worksheets/sheet3.xml><?xml version="1.0" encoding="utf-8"?>
<worksheet xmlns="http://schemas.openxmlformats.org/spreadsheetml/2006/main" xmlns:r="http://schemas.openxmlformats.org/officeDocument/2006/relationships">
  <sheetPr codeName="Sheet11">
    <tabColor indexed="45"/>
  </sheetPr>
  <dimension ref="A1:CD112"/>
  <sheetViews>
    <sheetView workbookViewId="0" topLeftCell="A1">
      <selection activeCell="I3" sqref="I3"/>
    </sheetView>
  </sheetViews>
  <sheetFormatPr defaultColWidth="9.140625" defaultRowHeight="12.75"/>
  <cols>
    <col min="1" max="1" width="10.140625" style="0" customWidth="1"/>
    <col min="2" max="2" width="64.7109375" style="0" customWidth="1"/>
    <col min="3" max="3" width="13.57421875" style="0" customWidth="1"/>
    <col min="4" max="4" width="12.57421875" style="0" customWidth="1"/>
    <col min="5" max="5" width="10.8515625" style="0" customWidth="1"/>
    <col min="6" max="6" width="12.28125" style="0" customWidth="1"/>
    <col min="7" max="7" width="12.421875" style="0" customWidth="1"/>
    <col min="9" max="9" width="13.421875" style="0" customWidth="1"/>
    <col min="82" max="82" width="101.140625" style="0" customWidth="1"/>
  </cols>
  <sheetData>
    <row r="1" ht="18">
      <c r="A1" s="3" t="s">
        <v>43</v>
      </c>
    </row>
    <row r="2" ht="13.5" thickBot="1"/>
    <row r="3" spans="1:9" ht="34.5" customHeight="1" thickBot="1">
      <c r="A3" s="46" t="s">
        <v>62</v>
      </c>
      <c r="B3" s="47"/>
      <c r="C3" s="91" t="s">
        <v>81</v>
      </c>
      <c r="D3" s="47" t="s">
        <v>82</v>
      </c>
      <c r="E3" s="31" t="s">
        <v>10</v>
      </c>
      <c r="F3" s="40" t="s">
        <v>52</v>
      </c>
      <c r="G3" s="45" t="s">
        <v>61</v>
      </c>
      <c r="I3" s="108" t="s">
        <v>67</v>
      </c>
    </row>
    <row r="4" spans="1:7" ht="12.75">
      <c r="A4" s="23"/>
      <c r="B4" s="24"/>
      <c r="C4" s="16"/>
      <c r="D4" s="11"/>
      <c r="E4" s="93"/>
      <c r="F4" s="11"/>
      <c r="G4" s="11"/>
    </row>
    <row r="5" spans="1:7" ht="12.75">
      <c r="A5" s="48"/>
      <c r="B5" s="25" t="s">
        <v>15</v>
      </c>
      <c r="C5" s="90"/>
      <c r="D5" s="99"/>
      <c r="E5" s="53"/>
      <c r="F5" s="12">
        <f>IF(UPPER(E5)=$F$21,1,IF(UPPER(E5)=$F$22,1,IF(UPPER(E5)=$F$23,1,IF(UPPER(E5)=$F$24,1,0))))</f>
        <v>0</v>
      </c>
      <c r="G5" s="32">
        <f>IF(UPPER(E5)="E",0,IF(UPPER(E5)&gt;="A",IF(UPPER(E5)&lt;="F",VLOOKUP(UPPER(E5),GradePoints,2)*F5,0),0))</f>
        <v>0</v>
      </c>
    </row>
    <row r="6" spans="1:7" ht="13.5" thickBot="1">
      <c r="A6" s="48"/>
      <c r="B6" s="25" t="s">
        <v>16</v>
      </c>
      <c r="C6" s="90"/>
      <c r="D6" s="99"/>
      <c r="E6" s="94"/>
      <c r="F6" s="12">
        <f>IF(UPPER(E6)=$F$21,3,IF(UPPER(E6)=$F$22,3,IF(UPPER(E6)=$F$23,3,IF(UPPER(E6)=$F$24,3,0))))</f>
        <v>0</v>
      </c>
      <c r="G6" s="32">
        <f>IF(UPPER(E6)="E",0,IF(UPPER(E6)&gt;="A",IF(UPPER(E6)&lt;="F",VLOOKUP(UPPER(E6),GradePoints,2)*F6,0),0))</f>
        <v>0</v>
      </c>
    </row>
    <row r="7" spans="1:7" ht="12.75">
      <c r="A7" s="48"/>
      <c r="B7" s="85" t="s">
        <v>76</v>
      </c>
      <c r="C7" s="5"/>
      <c r="D7" s="85"/>
      <c r="E7" s="95"/>
      <c r="F7" s="11">
        <f aca="true" t="shared" si="0" ref="F7:F15">IF(UPPER(E7)=$F$21,3,IF(UPPER(E7)=$F$22,3,IF(UPPER(E7)=$F$23,3,IF(UPPER(E7)=$F$24,3,0))))</f>
        <v>0</v>
      </c>
      <c r="G7" s="86">
        <f aca="true" t="shared" si="1" ref="G7:G15">IF(UPPER(E7)="E",0,IF(UPPER(E7)&gt;="A",IF(UPPER(E7)&lt;="F",VLOOKUP(UPPER(E7),GradePoints,2)*F7,0),0))</f>
        <v>0</v>
      </c>
    </row>
    <row r="8" spans="1:7" ht="13.5" thickBot="1">
      <c r="A8" s="48"/>
      <c r="B8" s="87" t="s">
        <v>64</v>
      </c>
      <c r="C8" s="13"/>
      <c r="D8" s="87"/>
      <c r="E8" s="96"/>
      <c r="F8" s="84">
        <f>IF(UPPER(E8)=$F$21,4,IF(UPPER(E8)=$F$22,4,IF(UPPER(E8)=$F$23,4,IF(UPPER(E8)=$F$24,4,0))))</f>
        <v>0</v>
      </c>
      <c r="G8" s="33">
        <f t="shared" si="1"/>
        <v>0</v>
      </c>
    </row>
    <row r="9" spans="1:14" ht="12.75">
      <c r="A9" s="48"/>
      <c r="B9" s="25" t="s">
        <v>78</v>
      </c>
      <c r="C9" s="90"/>
      <c r="D9" s="99"/>
      <c r="E9" s="97"/>
      <c r="F9" s="12">
        <f t="shared" si="0"/>
        <v>0</v>
      </c>
      <c r="G9" s="32">
        <f t="shared" si="1"/>
        <v>0</v>
      </c>
      <c r="M9">
        <f>SUM(F16-F6-'Lower Division'!F7-'Lower Division'!F8-'Lower Division'!F13-'Lower Division'!F15+F18)</f>
        <v>0</v>
      </c>
      <c r="N9">
        <f>SUM(G16-G6-'Lower Division'!G7-'Lower Division'!G8-'Lower Division'!G13-'Lower Division'!G15+G18)</f>
        <v>0</v>
      </c>
    </row>
    <row r="10" spans="1:7" ht="12.75">
      <c r="A10" s="48"/>
      <c r="B10" s="25" t="s">
        <v>79</v>
      </c>
      <c r="C10" s="90"/>
      <c r="D10" s="99"/>
      <c r="E10" s="97"/>
      <c r="F10" s="12">
        <f t="shared" si="0"/>
        <v>0</v>
      </c>
      <c r="G10" s="32">
        <f t="shared" si="1"/>
        <v>0</v>
      </c>
    </row>
    <row r="11" spans="1:7" ht="12.75">
      <c r="A11" s="48"/>
      <c r="B11" s="25" t="s">
        <v>17</v>
      </c>
      <c r="C11" s="90"/>
      <c r="D11" s="99"/>
      <c r="E11" s="97"/>
      <c r="F11" s="12">
        <f t="shared" si="0"/>
        <v>0</v>
      </c>
      <c r="G11" s="32">
        <f t="shared" si="1"/>
        <v>0</v>
      </c>
    </row>
    <row r="12" spans="1:7" ht="12.75">
      <c r="A12" s="48"/>
      <c r="B12" s="25" t="s">
        <v>18</v>
      </c>
      <c r="C12" s="90"/>
      <c r="D12" s="99"/>
      <c r="E12" s="97"/>
      <c r="F12" s="12">
        <f t="shared" si="0"/>
        <v>0</v>
      </c>
      <c r="G12" s="32">
        <f t="shared" si="1"/>
        <v>0</v>
      </c>
    </row>
    <row r="13" spans="1:7" ht="12.75">
      <c r="A13" s="48"/>
      <c r="B13" s="25" t="s">
        <v>19</v>
      </c>
      <c r="C13" s="90"/>
      <c r="D13" s="99"/>
      <c r="E13" s="88"/>
      <c r="F13" s="12">
        <f t="shared" si="0"/>
        <v>0</v>
      </c>
      <c r="G13" s="32">
        <f t="shared" si="1"/>
        <v>0</v>
      </c>
    </row>
    <row r="14" spans="1:7" ht="12.75">
      <c r="A14" s="48"/>
      <c r="B14" s="25" t="s">
        <v>20</v>
      </c>
      <c r="C14" s="90"/>
      <c r="D14" s="99"/>
      <c r="E14" s="97"/>
      <c r="F14" s="12">
        <f t="shared" si="0"/>
        <v>0</v>
      </c>
      <c r="G14" s="32">
        <f t="shared" si="1"/>
        <v>0</v>
      </c>
    </row>
    <row r="15" spans="1:7" ht="13.5" thickBot="1">
      <c r="A15" s="49"/>
      <c r="B15" s="14" t="s">
        <v>77</v>
      </c>
      <c r="C15" s="90"/>
      <c r="D15" s="99"/>
      <c r="E15" s="88"/>
      <c r="F15" s="12">
        <f t="shared" si="0"/>
        <v>0</v>
      </c>
      <c r="G15" s="33">
        <f t="shared" si="1"/>
        <v>0</v>
      </c>
    </row>
    <row r="16" spans="1:7" ht="13.5" thickBot="1">
      <c r="A16" s="9"/>
      <c r="B16" s="26" t="s">
        <v>83</v>
      </c>
      <c r="C16" s="92"/>
      <c r="D16" s="100"/>
      <c r="E16" s="98">
        <f>IF(F16&gt;0,SUM(G5:G15)/SUM(F5:F15),0)</f>
        <v>0</v>
      </c>
      <c r="F16" s="19">
        <f>SUM(F5:F15)</f>
        <v>0</v>
      </c>
      <c r="G16" s="19">
        <f>SUM(G5:G15)</f>
        <v>0</v>
      </c>
    </row>
    <row r="17" spans="2:4" ht="13.5" thickBot="1">
      <c r="B17" s="2"/>
      <c r="C17" s="2"/>
      <c r="D17" s="2"/>
    </row>
    <row r="18" spans="2:8" ht="26.25" thickBot="1">
      <c r="B18" s="27" t="s">
        <v>80</v>
      </c>
      <c r="C18" s="105"/>
      <c r="D18" s="105"/>
      <c r="E18" s="106"/>
      <c r="F18" s="19">
        <f>IF(UPPER(E18)=$F$21,3,IF(UPPER(E18)=$F$22,3,IF(UPPER(E18)=$F$23,3,IF(UPPER(E18)=$F$24,3,0))))</f>
        <v>0</v>
      </c>
      <c r="G18" s="107">
        <f>IF(UPPER(E18)="E",0,IF(UPPER(E18)&gt;="A",IF(UPPER(E18)&lt;="F",VLOOKUP(UPPER(E18),GradePoints,2)*F18,0),0))</f>
        <v>0</v>
      </c>
      <c r="H18" s="29"/>
    </row>
    <row r="19" spans="2:8" ht="13.5" thickBot="1">
      <c r="B19" s="27"/>
      <c r="C19" s="27"/>
      <c r="D19" s="27"/>
      <c r="H19" s="29"/>
    </row>
    <row r="20" spans="2:7" ht="12.75">
      <c r="B20" s="78"/>
      <c r="C20" s="78"/>
      <c r="D20" s="78"/>
      <c r="F20" s="23" t="s">
        <v>63</v>
      </c>
      <c r="G20" s="24" t="s">
        <v>61</v>
      </c>
    </row>
    <row r="21" spans="6:7" ht="12.75">
      <c r="F21" s="41" t="s">
        <v>56</v>
      </c>
      <c r="G21" s="43">
        <v>4</v>
      </c>
    </row>
    <row r="22" spans="2:7" ht="20.25">
      <c r="B22" s="79">
        <f>IF(AND(E16&gt;=2.5,SUM(F5:F6,F9:F15)&gt;=25,SUM(F7:F8)&gt;=3,G6&gt;3),"Business School Entry Requirements Met","")</f>
      </c>
      <c r="C22" s="79"/>
      <c r="D22" s="79"/>
      <c r="F22" s="41" t="s">
        <v>57</v>
      </c>
      <c r="G22" s="43">
        <v>3</v>
      </c>
    </row>
    <row r="23" spans="6:7" ht="12.75">
      <c r="F23" s="41" t="s">
        <v>58</v>
      </c>
      <c r="G23" s="43">
        <v>2</v>
      </c>
    </row>
    <row r="24" spans="6:7" ht="12.75">
      <c r="F24" s="41" t="s">
        <v>59</v>
      </c>
      <c r="G24" s="43">
        <v>1</v>
      </c>
    </row>
    <row r="25" spans="6:7" ht="13.5" thickBot="1">
      <c r="F25" s="42" t="s">
        <v>60</v>
      </c>
      <c r="G25" s="44">
        <v>0</v>
      </c>
    </row>
    <row r="75" ht="12.75">
      <c r="CD75" s="20" t="s">
        <v>26</v>
      </c>
    </row>
    <row r="77" ht="12.75">
      <c r="CD77" s="1" t="s">
        <v>27</v>
      </c>
    </row>
    <row r="78" ht="12.75">
      <c r="CD78" s="1" t="s">
        <v>28</v>
      </c>
    </row>
    <row r="79" ht="12.75">
      <c r="CD79" s="1"/>
    </row>
    <row r="80" ht="12.75">
      <c r="CD80" s="1" t="s">
        <v>29</v>
      </c>
    </row>
    <row r="81" ht="38.25">
      <c r="CD81" s="1" t="s">
        <v>34</v>
      </c>
    </row>
    <row r="95" ht="12.75">
      <c r="CD95" s="28" t="s">
        <v>30</v>
      </c>
    </row>
    <row r="96" ht="12.75">
      <c r="CD96" s="21" t="s">
        <v>44</v>
      </c>
    </row>
    <row r="98" ht="12.75">
      <c r="CD98" t="s">
        <v>31</v>
      </c>
    </row>
    <row r="99" ht="12.75">
      <c r="CD99" t="s">
        <v>32</v>
      </c>
    </row>
    <row r="100" ht="12.75">
      <c r="CD100" s="22" t="s">
        <v>33</v>
      </c>
    </row>
    <row r="101" ht="12.75">
      <c r="CD101" s="22" t="s">
        <v>42</v>
      </c>
    </row>
    <row r="102" ht="12.75">
      <c r="CD102" s="22" t="s">
        <v>35</v>
      </c>
    </row>
    <row r="105" ht="12.75">
      <c r="CD105" t="s">
        <v>40</v>
      </c>
    </row>
    <row r="106" ht="12.75">
      <c r="CD106" t="s">
        <v>41</v>
      </c>
    </row>
    <row r="108" ht="12.75">
      <c r="CD108" t="s">
        <v>36</v>
      </c>
    </row>
    <row r="109" ht="38.25">
      <c r="CD109" s="1" t="s">
        <v>38</v>
      </c>
    </row>
    <row r="111" ht="12.75">
      <c r="CD111" t="s">
        <v>37</v>
      </c>
    </row>
    <row r="112" ht="12.75">
      <c r="CD112" t="s">
        <v>39</v>
      </c>
    </row>
  </sheetData>
  <sheetProtection selectLockedCells="1"/>
  <conditionalFormatting sqref="D5:D18">
    <cfRule type="cellIs" priority="1" dxfId="0" operator="equal" stopIfTrue="1">
      <formula>"SU"</formula>
    </cfRule>
    <cfRule type="cellIs" priority="2" dxfId="1" operator="equal" stopIfTrue="1">
      <formula>"su"</formula>
    </cfRule>
    <cfRule type="cellIs" priority="3" dxfId="1" operator="equal" stopIfTrue="1">
      <formula>"O"</formula>
    </cfRule>
  </conditionalFormatting>
  <hyperlinks>
    <hyperlink ref="CD96" location="Checklist" display="Return to the Pre-Professional Checklist"/>
    <hyperlink ref="I3" r:id="rId1" display="FAQs"/>
  </hyperlinks>
  <printOptions/>
  <pageMargins left="0.75" right="0.75" top="1" bottom="1" header="0.5" footer="0.5"/>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Salisbury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Salisbury University</cp:lastModifiedBy>
  <cp:lastPrinted>2005-10-29T18:55:51Z</cp:lastPrinted>
  <dcterms:created xsi:type="dcterms:W3CDTF">2005-10-23T05:08:17Z</dcterms:created>
  <dcterms:modified xsi:type="dcterms:W3CDTF">2006-06-19T14:23:21Z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